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1"/>
  </bookViews>
  <sheets>
    <sheet name="Лист1" sheetId="1" r:id="rId1"/>
    <sheet name="3,4,5 курс" sheetId="2" r:id="rId2"/>
  </sheets>
  <definedNames>
    <definedName name="Excel_BuiltIn_Print_Titles_1">#REF!</definedName>
    <definedName name="Excel_BuiltIn_Print_Titles_3">'3,4,5 курс'!$8:$8</definedName>
    <definedName name="_xlnm.Print_Titles" localSheetId="1">'3,4,5 курс'!$8:$8</definedName>
    <definedName name="_xlnm.Print_Area" localSheetId="1">'3,4,5 курс'!$A$1:$Y$168</definedName>
  </definedNames>
  <calcPr fullCalcOnLoad="1"/>
</workbook>
</file>

<file path=xl/sharedStrings.xml><?xml version="1.0" encoding="utf-8"?>
<sst xmlns="http://schemas.openxmlformats.org/spreadsheetml/2006/main" count="601" uniqueCount="280">
  <si>
    <t>ЗАТВЕРДЖУЮ</t>
  </si>
  <si>
    <t>Ректор __________________</t>
  </si>
  <si>
    <t>Донбаська державна машинобудівна академія</t>
  </si>
  <si>
    <t>Термін навчання - 3 роки  на базі ОПП підготовки молодшого спеціаліста за спеціальностями:</t>
  </si>
  <si>
    <t>НАВЧАЛЬНИЙ ПЛАН</t>
  </si>
  <si>
    <t>5.092505 "Монтаж, обслуговування та ремонт автоматизованих систем керування рухом на залізничному транспорті"</t>
  </si>
  <si>
    <t>5.092506 "Обслуговування та ремонт пристроїв електрозв'язку на транспорті "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</si>
  <si>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</si>
  <si>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</si>
  <si>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</si>
  <si>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</si>
  <si>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</si>
  <si>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</si>
  <si>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</si>
  <si>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</si>
  <si>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</si>
  <si>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</si>
  <si>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</si>
  <si>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</si>
  <si>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</si>
  <si>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Н</t>
  </si>
  <si>
    <t>С</t>
  </si>
  <si>
    <t>К</t>
  </si>
  <si>
    <t>Д</t>
  </si>
  <si>
    <t>Дипломне проектування</t>
  </si>
  <si>
    <t>Всього</t>
  </si>
  <si>
    <t>Триместр</t>
  </si>
  <si>
    <t>№ п/п</t>
  </si>
  <si>
    <t>НАЗВА ДИСЦИПЛІН</t>
  </si>
  <si>
    <t>семестровий контроль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</si>
  <si>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</si>
  <si>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</si>
  <si>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</si>
  <si>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</si>
  <si>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</si>
  <si>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</si>
  <si>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</si>
  <si>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</si>
  <si>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 xml:space="preserve">лекції </t>
  </si>
  <si>
    <t>лабораторні</t>
  </si>
  <si>
    <t>практичні</t>
  </si>
  <si>
    <t>3 курс</t>
  </si>
  <si>
    <t>4 курс</t>
  </si>
  <si>
    <t>5 курс</t>
  </si>
  <si>
    <t>триместри</t>
  </si>
  <si>
    <t>10</t>
  </si>
  <si>
    <t>12</t>
  </si>
  <si>
    <t>14</t>
  </si>
  <si>
    <t>15</t>
  </si>
  <si>
    <t>17</t>
  </si>
  <si>
    <t>20</t>
  </si>
  <si>
    <t>21</t>
  </si>
  <si>
    <t>1 НОРМАТИВНА ЧАСТИНА</t>
  </si>
  <si>
    <t>на базі ВНЗ 1 рівня</t>
  </si>
  <si>
    <t>на базі академії</t>
  </si>
  <si>
    <t>7</t>
  </si>
  <si>
    <t>4/0</t>
  </si>
  <si>
    <t>8/4</t>
  </si>
  <si>
    <t>Інженерна графіка (загальний обсяг)</t>
  </si>
  <si>
    <t>9</t>
  </si>
  <si>
    <t>12/8</t>
  </si>
  <si>
    <t>Обчислювальна техніка та програмування (загальний обсяг)</t>
  </si>
  <si>
    <t>8</t>
  </si>
  <si>
    <t>4</t>
  </si>
  <si>
    <t>4/8</t>
  </si>
  <si>
    <t>Програмні засоби в електромеханиці</t>
  </si>
  <si>
    <t>Фізика (загальний обсяг)</t>
  </si>
  <si>
    <t>Електричні апарати</t>
  </si>
  <si>
    <t>Електричні машини</t>
  </si>
  <si>
    <t>Електричні машини  (Курс. проект)</t>
  </si>
  <si>
    <t>Електроніка та мікросхемотехніка</t>
  </si>
  <si>
    <t>Електроніка та мікросхемотехніка (Курс.робота)</t>
  </si>
  <si>
    <t>Електропостачання промислових підприємств</t>
  </si>
  <si>
    <t>Мікропроцесорні пристрої</t>
  </si>
  <si>
    <t>13</t>
  </si>
  <si>
    <t>Основи метрології та електричних вимірів</t>
  </si>
  <si>
    <t>Теоретичні основи електротехніки (загальний обсяг)</t>
  </si>
  <si>
    <t>Теорія автоматичного керування</t>
  </si>
  <si>
    <t>Теорія автоматичного керування (Курс.робота)</t>
  </si>
  <si>
    <t>Теорія електроприводу</t>
  </si>
  <si>
    <t xml:space="preserve"> Кількість екзаменів</t>
  </si>
  <si>
    <t>5</t>
  </si>
  <si>
    <t>3</t>
  </si>
  <si>
    <t>2</t>
  </si>
  <si>
    <t xml:space="preserve"> Кількість заліків</t>
  </si>
  <si>
    <t xml:space="preserve"> Кількість курсових проектів і робіт</t>
  </si>
  <si>
    <t>1</t>
  </si>
  <si>
    <t>Справка</t>
  </si>
  <si>
    <t>10+15+8</t>
  </si>
  <si>
    <t>Моделювання електромеханічних систем</t>
  </si>
  <si>
    <t xml:space="preserve">1. Графік навчального процесу  </t>
  </si>
  <si>
    <t xml:space="preserve">5.090609 "Монтаж і експлуатація електроустаткування підприємств і цивільних споруд"   </t>
  </si>
  <si>
    <t>Н/</t>
  </si>
  <si>
    <t>С/Н</t>
  </si>
  <si>
    <t>/С</t>
  </si>
  <si>
    <t>Силова електроніка</t>
  </si>
  <si>
    <t>Автоматизація технологічних процесів, установок і комплексів</t>
  </si>
  <si>
    <t>Теорія електроприводу (курс.робота)</t>
  </si>
  <si>
    <t>Економічна теорія</t>
  </si>
  <si>
    <t>Культурологія</t>
  </si>
  <si>
    <t>Основи првознавства</t>
  </si>
  <si>
    <t>Основи філософських знань (філософія, релігієзнавство)</t>
  </si>
  <si>
    <t>Соціологія</t>
  </si>
  <si>
    <t>Захист дипломного проекту</t>
  </si>
  <si>
    <t>Теорія дискретних систем автоматичного керування</t>
  </si>
  <si>
    <t>12+20+8</t>
  </si>
  <si>
    <t>*</t>
  </si>
  <si>
    <t>Теоретична механіка</t>
  </si>
  <si>
    <t>Усього</t>
  </si>
  <si>
    <t>Міністерство освіти і науки України</t>
  </si>
  <si>
    <t>Кваліфікація: технічний фахівець з електромеханіки</t>
  </si>
  <si>
    <t>Підприємницька діяльність та економіка підприємства</t>
  </si>
  <si>
    <t>Виконання дипломн. проекту</t>
  </si>
  <si>
    <t>Держ. атест.</t>
  </si>
  <si>
    <t>Назва навчальної дисципліни</t>
  </si>
  <si>
    <t>6/0</t>
  </si>
  <si>
    <t>2/0</t>
  </si>
  <si>
    <t>4/2</t>
  </si>
  <si>
    <t>12/0</t>
  </si>
  <si>
    <t>2/2</t>
  </si>
  <si>
    <t>0/6</t>
  </si>
  <si>
    <r>
      <t>___(</t>
    </r>
    <r>
      <rPr>
        <u val="single"/>
        <sz val="14"/>
        <rFont val="Times New Roman"/>
        <family val="1"/>
      </rPr>
      <t>Ковальов В.Д.)</t>
    </r>
    <r>
      <rPr>
        <sz val="14"/>
        <rFont val="Times New Roman"/>
        <family val="1"/>
      </rPr>
      <t>___</t>
    </r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</si>
  <si>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</si>
  <si>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</si>
  <si>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</si>
  <si>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 xml:space="preserve">всього </t>
  </si>
  <si>
    <t>1.1. Гуманітарні та соціально-економічні дисципліни</t>
  </si>
  <si>
    <t>курсові</t>
  </si>
  <si>
    <t>проекти</t>
  </si>
  <si>
    <t>роботи</t>
  </si>
  <si>
    <t>На базі ДДМА:</t>
  </si>
  <si>
    <t>На базі ВНЗ 1 рівня:</t>
  </si>
  <si>
    <t>1.2 Дисципліни природничо-наукової (фундаментальної) підготовки</t>
  </si>
  <si>
    <t>1.1.1</t>
  </si>
  <si>
    <t>1.1.2</t>
  </si>
  <si>
    <t>1.1.3</t>
  </si>
  <si>
    <t>1.1.4</t>
  </si>
  <si>
    <t>1.1.5</t>
  </si>
  <si>
    <t>Екологія на базі ВНЗ 1 рівня</t>
  </si>
  <si>
    <t>1.2.1</t>
  </si>
  <si>
    <t>1.2.2</t>
  </si>
  <si>
    <t>1.2.3</t>
  </si>
  <si>
    <t>1.2.3.1</t>
  </si>
  <si>
    <t>Теорія імовірності, іморні процеси та математична статистика (загальний обсяг)</t>
  </si>
  <si>
    <t>1.2.5</t>
  </si>
  <si>
    <t>1.2.5.1</t>
  </si>
  <si>
    <t>1.2.6</t>
  </si>
  <si>
    <t>1.2.8</t>
  </si>
  <si>
    <t>1.2.9</t>
  </si>
  <si>
    <t>1.2.9.1</t>
  </si>
  <si>
    <t>Разом:</t>
  </si>
  <si>
    <t>1.3.1</t>
  </si>
  <si>
    <t>1.3.1.1</t>
  </si>
  <si>
    <t>1.3.1.2</t>
  </si>
  <si>
    <t>1.3.2</t>
  </si>
  <si>
    <t>1.3.2.1</t>
  </si>
  <si>
    <t>1.3.3</t>
  </si>
  <si>
    <t>1.3.3.1</t>
  </si>
  <si>
    <t>1.3.4</t>
  </si>
  <si>
    <t>1.3.4.1</t>
  </si>
  <si>
    <t>1.3.5</t>
  </si>
  <si>
    <t>1.3.6</t>
  </si>
  <si>
    <t>1.3.7</t>
  </si>
  <si>
    <t>2.1.1</t>
  </si>
  <si>
    <t>2.1.2</t>
  </si>
  <si>
    <t>2.1.3</t>
  </si>
  <si>
    <t>2.1.4</t>
  </si>
  <si>
    <t>2.1.5</t>
  </si>
  <si>
    <t>Разом</t>
  </si>
  <si>
    <t xml:space="preserve"> на базі ВНЗ 1 рівня</t>
  </si>
  <si>
    <t>4. ДЕРЖАВНА АТЕСТАЦІЯ</t>
  </si>
  <si>
    <t>4.1</t>
  </si>
  <si>
    <t>4.2</t>
  </si>
  <si>
    <t>Підсумок</t>
  </si>
  <si>
    <t>Разом на базі ДДМА</t>
  </si>
  <si>
    <t xml:space="preserve"> на базі ДДМА</t>
  </si>
  <si>
    <t>ЗАГАЛЬНА КІЛЬКІСТЬ ГОДИН</t>
  </si>
  <si>
    <t>11</t>
  </si>
  <si>
    <t>Вища математика</t>
  </si>
  <si>
    <t>1.2.1.1</t>
  </si>
  <si>
    <t>1.2.1.2</t>
  </si>
  <si>
    <t>1.3.4.2</t>
  </si>
  <si>
    <t>1.3.5.1</t>
  </si>
  <si>
    <t>Прикладна механіка</t>
  </si>
  <si>
    <t>1.3. Дисципліни  професійної підготовки</t>
  </si>
  <si>
    <t>2. ДИСЦИПЛІНИ ВІЛЬНОГО ВИБОРУ</t>
  </si>
  <si>
    <t>2.1 Соціально-гуманітарні навчальні дисципліни (на базі ВНЗ 1 рівня)</t>
  </si>
  <si>
    <t>2.2 Дисципліни професійної підготовки</t>
  </si>
  <si>
    <t>1.3.5.2</t>
  </si>
  <si>
    <t>1.3.7.1</t>
  </si>
  <si>
    <t>1.3.7.2</t>
  </si>
  <si>
    <t>1.3.7.3</t>
  </si>
  <si>
    <t>2.2.1</t>
  </si>
  <si>
    <t>2.2.1.1</t>
  </si>
  <si>
    <t>2.2.1.2</t>
  </si>
  <si>
    <t>2.2.2</t>
  </si>
  <si>
    <t>2.2.2.1</t>
  </si>
  <si>
    <t>2.2.3</t>
  </si>
  <si>
    <t>2.2.3.1</t>
  </si>
  <si>
    <t>2.2.3.2</t>
  </si>
  <si>
    <t>2.2.3.3</t>
  </si>
  <si>
    <t>2.2.4</t>
  </si>
  <si>
    <t>2.2.4.1</t>
  </si>
  <si>
    <t>2.2.5</t>
  </si>
  <si>
    <t>2.2.5.1</t>
  </si>
  <si>
    <t>1.1.5.1</t>
  </si>
  <si>
    <t>"___" ____________ 2016 р.</t>
  </si>
  <si>
    <r>
      <t xml:space="preserve">підготовки: </t>
    </r>
    <r>
      <rPr>
        <b/>
        <sz val="14"/>
        <rFont val="Times New Roman"/>
        <family val="1"/>
      </rPr>
      <t>бакалавр</t>
    </r>
  </si>
  <si>
    <r>
      <t>галузь знань:</t>
    </r>
    <r>
      <rPr>
        <b/>
        <sz val="14"/>
        <rFont val="Times New Roman"/>
        <family val="1"/>
      </rPr>
      <t xml:space="preserve"> 14 «Електрична інженерія»</t>
    </r>
  </si>
  <si>
    <r>
      <t xml:space="preserve">спеціалізації: </t>
    </r>
    <r>
      <rPr>
        <b/>
        <sz val="14"/>
        <rFont val="Times New Roman"/>
        <family val="1"/>
      </rPr>
      <t>Спеціалізовані комп’ютерні електромеханічні системи          Комп’ютерні системи автоматизації електромеханічних комплексів</t>
    </r>
  </si>
  <si>
    <t>Напрямок "Комп'ютерні системи автоматизації електромеханічних комплексів"</t>
  </si>
  <si>
    <t xml:space="preserve">1 </t>
  </si>
  <si>
    <t>Комп'ютерізовані системи керування</t>
  </si>
  <si>
    <t>Комп'ютерізовані системи керування електроприводами</t>
  </si>
  <si>
    <t>Об'єктно-орієнтовані технології в комп'ютерних системах керування</t>
  </si>
  <si>
    <t>Основи САПР комп'ютерізованих систем автоматизації</t>
  </si>
  <si>
    <t>Комп'ютерна схемотехніка</t>
  </si>
  <si>
    <t xml:space="preserve">Об'єктно-орієнтовані технології в спеціалізованих електромеханічних системах </t>
  </si>
  <si>
    <t>II. План навчального процесу на 2016-2017 н.р.</t>
  </si>
  <si>
    <t xml:space="preserve">Напрямок "Спеціалізовані комп'ютерні електромеханічні системи" </t>
  </si>
  <si>
    <t>ЗД</t>
  </si>
  <si>
    <t>-</t>
  </si>
  <si>
    <t>Канікули</t>
  </si>
  <si>
    <r>
      <t xml:space="preserve">спеціальність: </t>
    </r>
    <r>
      <rPr>
        <b/>
        <sz val="14"/>
        <rFont val="Times New Roman"/>
        <family val="1"/>
      </rPr>
      <t xml:space="preserve">141 "Електроенергетика, електротехніка та електромеханіка" </t>
    </r>
    <r>
      <rPr>
        <sz val="14"/>
        <rFont val="Times New Roman"/>
        <family val="1"/>
      </rPr>
      <t xml:space="preserve">          </t>
    </r>
  </si>
  <si>
    <r>
      <t xml:space="preserve">форма навчання    </t>
    </r>
    <r>
      <rPr>
        <b/>
        <sz val="14"/>
        <rFont val="Times New Roman"/>
        <family val="1"/>
      </rPr>
      <t xml:space="preserve">заочна </t>
    </r>
  </si>
  <si>
    <t xml:space="preserve">К  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</si>
  <si>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</si>
  <si>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>Теоретичне навчання</t>
  </si>
  <si>
    <t>Настовна та екзаменаційна сесія</t>
  </si>
  <si>
    <t xml:space="preserve">       II. ЗВЕДЕНІ ДАНІ ПРО БЮДЖЕТ ЧАСУ, тижні                                                  ІІІ. ДЕРЖАВНА АТЕСТАЦІЯ</t>
  </si>
  <si>
    <t>Форма державної атестації (екзамен, дипломний проект (робота))</t>
  </si>
  <si>
    <t>Іноземна мова (за професійним спрямуванням)</t>
  </si>
  <si>
    <t>Філософія</t>
  </si>
  <si>
    <t>Разом на базі ВНЗ 1 рівня:</t>
  </si>
  <si>
    <t>Разом за п.1.1.: у т.ч. на базі академії</t>
  </si>
  <si>
    <t>1 ОБОВ'ЯЗКОВІ НАВЧАЛЬНІ ДИСЦИПЛІНИ</t>
  </si>
  <si>
    <t>0/4</t>
  </si>
  <si>
    <t>8/0</t>
  </si>
  <si>
    <t>12/4</t>
  </si>
  <si>
    <t>0/2</t>
  </si>
  <si>
    <t>8/2</t>
  </si>
  <si>
    <t>6/2</t>
  </si>
  <si>
    <r>
      <rPr>
        <sz val="12"/>
        <rFont val="Times New Roman"/>
        <family val="1"/>
      </rPr>
      <t>Основи охорони  праці та безпека життєдіяльності</t>
    </r>
    <r>
      <rPr>
        <sz val="14"/>
        <rFont val="Times New Roman"/>
        <family val="1"/>
      </rPr>
      <t xml:space="preserve"> </t>
    </r>
  </si>
  <si>
    <t>78/0</t>
  </si>
  <si>
    <t>2/12</t>
  </si>
  <si>
    <t>4/20</t>
  </si>
  <si>
    <t>2/6</t>
  </si>
  <si>
    <t>4/4</t>
  </si>
  <si>
    <t>46/12</t>
  </si>
  <si>
    <t>14/30</t>
  </si>
  <si>
    <t>7,5</t>
  </si>
  <si>
    <t>1,5</t>
  </si>
  <si>
    <t>6</t>
  </si>
  <si>
    <t>Спеціалізовані системи керування електроприводами</t>
  </si>
  <si>
    <t>1.2.4</t>
  </si>
  <si>
    <t>1.2.4.1</t>
  </si>
  <si>
    <t>1.2.4.2</t>
  </si>
  <si>
    <t>1.2.6.1</t>
  </si>
  <si>
    <t>1.2.7</t>
  </si>
  <si>
    <t>1.2.10</t>
  </si>
  <si>
    <t>1.2.10.1</t>
  </si>
  <si>
    <t>1.2.11</t>
  </si>
  <si>
    <t>1.2.11.1</t>
  </si>
  <si>
    <t>1.2.11.2</t>
  </si>
  <si>
    <t>16/6</t>
  </si>
  <si>
    <t>20/10</t>
  </si>
  <si>
    <t>12/2</t>
  </si>
  <si>
    <t>58</t>
  </si>
  <si>
    <t>24/4</t>
  </si>
  <si>
    <t>54</t>
  </si>
  <si>
    <t>16/8</t>
  </si>
  <si>
    <t>40</t>
  </si>
  <si>
    <t>44</t>
  </si>
  <si>
    <t>52/2</t>
  </si>
  <si>
    <t>8/20</t>
  </si>
  <si>
    <t>8/6</t>
  </si>
  <si>
    <t>36/14</t>
  </si>
  <si>
    <t>28/12</t>
  </si>
  <si>
    <t>74</t>
  </si>
  <si>
    <t>38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</si>
</sst>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_-;\-* #,##0_-;\ _-;_-@_-"/>
    <numFmt numFmtId="181" formatCode="#,##0;\-* #,##0_-;\ _-;_-@_-"/>
    <numFmt numFmtId="182" formatCode="#,##0.0_-;\-* #,##0.0_-;\ _-;_-@_-"/>
    <numFmt numFmtId="183" formatCode="0.0"/>
    <numFmt numFmtId="184" formatCode="#,##0.0;\-* #,##0.0_-;\ _-;_-@_-"/>
    <numFmt numFmtId="185" formatCode="#,##0_ ;\-#,##0\ "/>
    <numFmt numFmtId="186" formatCode="#,##0.0_ ;\-#,##0.0\ "/>
    <numFmt numFmtId="187" formatCode="#,##0.0_-;\-* #,##0.0_-;\ &quot;&quot;_-;_-@_-"/>
    <numFmt numFmtId="188" formatCode="#,##0.0;\-* #,##0.0_-;\ &quot;&quot;_-;_-@_-"/>
    <numFmt numFmtId="189" formatCode="#,##0;\-* #,##0_-;\ &quot;&quot;_-;_-@_-"/>
    <numFmt numFmtId="190" formatCode="#,##0_-;\-* #,##0_-;\ &quot;&quot;_-;_-@_-"/>
  </numFmts>
  <fonts count="6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sz val="11"/>
      <name val="Times New Roman"/>
      <family val="1"/>
    </font>
    <font>
      <sz val="14"/>
      <name val="Arial Cyr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9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vertical="center"/>
      <protection/>
    </xf>
    <xf numFmtId="18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0" fontId="11" fillId="0" borderId="1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180" fontId="11" fillId="0" borderId="0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vertical="center"/>
      <protection/>
    </xf>
    <xf numFmtId="180" fontId="2" fillId="0" borderId="18" xfId="0" applyNumberFormat="1" applyFont="1" applyFill="1" applyBorder="1" applyAlignment="1" applyProtection="1">
      <alignment vertical="center"/>
      <protection/>
    </xf>
    <xf numFmtId="180" fontId="11" fillId="0" borderId="11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11" fillId="0" borderId="19" xfId="0" applyNumberFormat="1" applyFont="1" applyFill="1" applyBorder="1" applyAlignment="1" applyProtection="1">
      <alignment vertical="center"/>
      <protection/>
    </xf>
    <xf numFmtId="180" fontId="2" fillId="0" borderId="19" xfId="0" applyNumberFormat="1" applyFont="1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180" fontId="2" fillId="0" borderId="19" xfId="0" applyNumberFormat="1" applyFont="1" applyFill="1" applyBorder="1" applyAlignment="1" applyProtection="1">
      <alignment horizontal="left" vertical="center"/>
      <protection/>
    </xf>
    <xf numFmtId="18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180" fontId="2" fillId="0" borderId="20" xfId="0" applyNumberFormat="1" applyFont="1" applyFill="1" applyBorder="1" applyAlignment="1" applyProtection="1">
      <alignment vertical="center"/>
      <protection/>
    </xf>
    <xf numFmtId="180" fontId="2" fillId="0" borderId="21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49" fontId="64" fillId="0" borderId="11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1" fontId="64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1" fontId="65" fillId="0" borderId="10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 applyProtection="1">
      <alignment horizontal="center" vertical="center"/>
      <protection/>
    </xf>
    <xf numFmtId="1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 applyProtection="1">
      <alignment horizontal="center" vertical="center"/>
      <protection/>
    </xf>
    <xf numFmtId="49" fontId="64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52" applyFont="1" applyBorder="1" applyAlignment="1">
      <alignment horizontal="right" vertical="center"/>
      <protection/>
    </xf>
    <xf numFmtId="0" fontId="18" fillId="0" borderId="0" xfId="0" applyFont="1" applyBorder="1" applyAlignment="1">
      <alignment horizontal="right" vertical="center"/>
    </xf>
    <xf numFmtId="180" fontId="64" fillId="0" borderId="10" xfId="0" applyNumberFormat="1" applyFont="1" applyFill="1" applyBorder="1" applyAlignment="1" applyProtection="1">
      <alignment horizontal="left" vertical="center" wrapText="1"/>
      <protection/>
    </xf>
    <xf numFmtId="0" fontId="64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64" fillId="0" borderId="11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 applyProtection="1">
      <alignment vertical="center"/>
      <protection/>
    </xf>
    <xf numFmtId="180" fontId="2" fillId="0" borderId="22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3" fontId="2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vertical="center"/>
      <protection/>
    </xf>
    <xf numFmtId="184" fontId="10" fillId="0" borderId="10" xfId="0" applyNumberFormat="1" applyFont="1" applyFill="1" applyBorder="1" applyAlignment="1" applyProtection="1">
      <alignment horizontal="center" vertical="center"/>
      <protection/>
    </xf>
    <xf numFmtId="180" fontId="2" fillId="33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180" fontId="2" fillId="0" borderId="24" xfId="0" applyNumberFormat="1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/>
    </xf>
    <xf numFmtId="1" fontId="10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183" fontId="2" fillId="0" borderId="25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1" fontId="66" fillId="0" borderId="25" xfId="0" applyNumberFormat="1" applyFont="1" applyFill="1" applyBorder="1" applyAlignment="1" applyProtection="1">
      <alignment horizontal="left" vertical="center"/>
      <protection/>
    </xf>
    <xf numFmtId="1" fontId="66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>
      <alignment horizontal="center" vertical="center" wrapText="1"/>
    </xf>
    <xf numFmtId="180" fontId="11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180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32" xfId="0" applyNumberFormat="1" applyFont="1" applyFill="1" applyBorder="1" applyAlignment="1" applyProtection="1">
      <alignment horizontal="center" vertical="center"/>
      <protection/>
    </xf>
    <xf numFmtId="180" fontId="2" fillId="0" borderId="32" xfId="0" applyNumberFormat="1" applyFont="1" applyFill="1" applyBorder="1" applyAlignment="1" applyProtection="1">
      <alignment vertical="center"/>
      <protection/>
    </xf>
    <xf numFmtId="180" fontId="2" fillId="0" borderId="31" xfId="0" applyNumberFormat="1" applyFont="1" applyFill="1" applyBorder="1" applyAlignment="1" applyProtection="1">
      <alignment vertical="center"/>
      <protection/>
    </xf>
    <xf numFmtId="49" fontId="64" fillId="0" borderId="15" xfId="0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49" fontId="2" fillId="0" borderId="25" xfId="0" applyNumberFormat="1" applyFont="1" applyFill="1" applyBorder="1" applyAlignment="1" applyProtection="1">
      <alignment horizontal="left" vertical="center"/>
      <protection/>
    </xf>
    <xf numFmtId="49" fontId="64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34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180" fontId="2" fillId="0" borderId="35" xfId="0" applyNumberFormat="1" applyFont="1" applyFill="1" applyBorder="1" applyAlignment="1" applyProtection="1">
      <alignment horizontal="left" vertical="center"/>
      <protection/>
    </xf>
    <xf numFmtId="180" fontId="2" fillId="0" borderId="30" xfId="0" applyNumberFormat="1" applyFont="1" applyFill="1" applyBorder="1" applyAlignment="1" applyProtection="1">
      <alignment horizontal="left" vertical="center"/>
      <protection/>
    </xf>
    <xf numFmtId="180" fontId="2" fillId="0" borderId="30" xfId="0" applyNumberFormat="1" applyFont="1" applyFill="1" applyBorder="1" applyAlignment="1" applyProtection="1">
      <alignment vertical="center"/>
      <protection/>
    </xf>
    <xf numFmtId="180" fontId="11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ill="1" applyBorder="1" applyAlignment="1">
      <alignment/>
    </xf>
    <xf numFmtId="0" fontId="0" fillId="0" borderId="36" xfId="0" applyFill="1" applyBorder="1" applyAlignment="1">
      <alignment/>
    </xf>
    <xf numFmtId="49" fontId="2" fillId="0" borderId="30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64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/>
    </xf>
    <xf numFmtId="180" fontId="2" fillId="0" borderId="13" xfId="0" applyNumberFormat="1" applyFont="1" applyFill="1" applyBorder="1" applyAlignment="1" applyProtection="1">
      <alignment vertical="center"/>
      <protection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180" fontId="10" fillId="0" borderId="41" xfId="0" applyNumberFormat="1" applyFont="1" applyFill="1" applyBorder="1" applyAlignment="1" applyProtection="1">
      <alignment vertical="center"/>
      <protection/>
    </xf>
    <xf numFmtId="183" fontId="2" fillId="0" borderId="43" xfId="0" applyNumberFormat="1" applyFont="1" applyFill="1" applyBorder="1" applyAlignment="1" applyProtection="1">
      <alignment horizontal="center" vertical="center"/>
      <protection/>
    </xf>
    <xf numFmtId="49" fontId="64" fillId="0" borderId="11" xfId="0" applyNumberFormat="1" applyFont="1" applyFill="1" applyBorder="1" applyAlignment="1">
      <alignment horizontal="center" vertical="center" wrapText="1"/>
    </xf>
    <xf numFmtId="183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26" xfId="0" applyNumberFormat="1" applyFont="1" applyFill="1" applyBorder="1" applyAlignment="1" applyProtection="1">
      <alignment vertical="center"/>
      <protection/>
    </xf>
    <xf numFmtId="49" fontId="10" fillId="0" borderId="44" xfId="0" applyNumberFormat="1" applyFont="1" applyFill="1" applyBorder="1" applyAlignment="1">
      <alignment horizontal="center" vertical="center"/>
    </xf>
    <xf numFmtId="0" fontId="65" fillId="0" borderId="44" xfId="0" applyNumberFormat="1" applyFont="1" applyFill="1" applyBorder="1" applyAlignment="1" applyProtection="1">
      <alignment horizontal="center" vertical="center"/>
      <protection/>
    </xf>
    <xf numFmtId="183" fontId="65" fillId="0" borderId="44" xfId="0" applyNumberFormat="1" applyFont="1" applyFill="1" applyBorder="1" applyAlignment="1" applyProtection="1">
      <alignment horizontal="center" vertical="center"/>
      <protection/>
    </xf>
    <xf numFmtId="1" fontId="65" fillId="0" borderId="44" xfId="0" applyNumberFormat="1" applyFont="1" applyFill="1" applyBorder="1" applyAlignment="1">
      <alignment horizontal="center" vertical="center"/>
    </xf>
    <xf numFmtId="49" fontId="65" fillId="0" borderId="44" xfId="0" applyNumberFormat="1" applyFont="1" applyFill="1" applyBorder="1" applyAlignment="1">
      <alignment horizontal="center" vertical="center" wrapText="1"/>
    </xf>
    <xf numFmtId="1" fontId="67" fillId="0" borderId="45" xfId="0" applyNumberFormat="1" applyFont="1" applyFill="1" applyBorder="1" applyAlignment="1">
      <alignment horizontal="center" vertical="center" wrapText="1"/>
    </xf>
    <xf numFmtId="49" fontId="65" fillId="0" borderId="46" xfId="0" applyNumberFormat="1" applyFont="1" applyFill="1" applyBorder="1" applyAlignment="1">
      <alignment horizontal="center" vertical="center" wrapText="1"/>
    </xf>
    <xf numFmtId="49" fontId="65" fillId="0" borderId="45" xfId="0" applyNumberFormat="1" applyFont="1" applyFill="1" applyBorder="1" applyAlignment="1">
      <alignment horizontal="center" vertical="center" wrapText="1"/>
    </xf>
    <xf numFmtId="180" fontId="10" fillId="0" borderId="46" xfId="0" applyNumberFormat="1" applyFont="1" applyFill="1" applyBorder="1" applyAlignment="1" applyProtection="1">
      <alignment vertical="center"/>
      <protection/>
    </xf>
    <xf numFmtId="180" fontId="10" fillId="0" borderId="44" xfId="0" applyNumberFormat="1" applyFont="1" applyFill="1" applyBorder="1" applyAlignment="1" applyProtection="1">
      <alignment vertical="center"/>
      <protection/>
    </xf>
    <xf numFmtId="49" fontId="10" fillId="0" borderId="45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 applyProtection="1">
      <alignment horizontal="center" vertical="center"/>
      <protection/>
    </xf>
    <xf numFmtId="180" fontId="10" fillId="0" borderId="47" xfId="0" applyNumberFormat="1" applyFont="1" applyFill="1" applyBorder="1" applyAlignment="1" applyProtection="1">
      <alignment vertical="center"/>
      <protection/>
    </xf>
    <xf numFmtId="180" fontId="10" fillId="0" borderId="48" xfId="0" applyNumberFormat="1" applyFont="1" applyFill="1" applyBorder="1" applyAlignment="1" applyProtection="1">
      <alignment vertical="center"/>
      <protection/>
    </xf>
    <xf numFmtId="49" fontId="10" fillId="0" borderId="49" xfId="0" applyNumberFormat="1" applyFont="1" applyFill="1" applyBorder="1" applyAlignment="1">
      <alignment horizontal="center" vertical="center"/>
    </xf>
    <xf numFmtId="0" fontId="10" fillId="0" borderId="49" xfId="0" applyNumberFormat="1" applyFont="1" applyFill="1" applyBorder="1" applyAlignment="1" applyProtection="1">
      <alignment horizontal="center" vertical="center"/>
      <protection/>
    </xf>
    <xf numFmtId="183" fontId="10" fillId="0" borderId="49" xfId="0" applyNumberFormat="1" applyFont="1" applyFill="1" applyBorder="1" applyAlignment="1" applyProtection="1">
      <alignment horizontal="center" vertical="center"/>
      <protection/>
    </xf>
    <xf numFmtId="49" fontId="10" fillId="0" borderId="49" xfId="0" applyNumberFormat="1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 wrapText="1"/>
    </xf>
    <xf numFmtId="49" fontId="10" fillId="0" borderId="50" xfId="0" applyNumberFormat="1" applyFont="1" applyFill="1" applyBorder="1" applyAlignment="1">
      <alignment horizontal="center" vertical="center" wrapText="1"/>
    </xf>
    <xf numFmtId="180" fontId="10" fillId="0" borderId="50" xfId="0" applyNumberFormat="1" applyFont="1" applyFill="1" applyBorder="1" applyAlignment="1" applyProtection="1">
      <alignment vertical="center"/>
      <protection/>
    </xf>
    <xf numFmtId="180" fontId="10" fillId="0" borderId="49" xfId="0" applyNumberFormat="1" applyFont="1" applyFill="1" applyBorder="1" applyAlignment="1" applyProtection="1">
      <alignment vertical="center"/>
      <protection/>
    </xf>
    <xf numFmtId="49" fontId="10" fillId="0" borderId="49" xfId="0" applyNumberFormat="1" applyFont="1" applyFill="1" applyBorder="1" applyAlignment="1" applyProtection="1">
      <alignment horizontal="center" vertical="center"/>
      <protection/>
    </xf>
    <xf numFmtId="180" fontId="10" fillId="0" borderId="51" xfId="0" applyNumberFormat="1" applyFont="1" applyFill="1" applyBorder="1" applyAlignment="1" applyProtection="1">
      <alignment vertical="center"/>
      <protection/>
    </xf>
    <xf numFmtId="180" fontId="10" fillId="0" borderId="52" xfId="0" applyNumberFormat="1" applyFont="1" applyFill="1" applyBorder="1" applyAlignment="1" applyProtection="1">
      <alignment vertical="center"/>
      <protection/>
    </xf>
    <xf numFmtId="49" fontId="10" fillId="0" borderId="53" xfId="0" applyNumberFormat="1" applyFont="1" applyFill="1" applyBorder="1" applyAlignment="1">
      <alignment horizontal="center" vertical="center" wrapText="1"/>
    </xf>
    <xf numFmtId="0" fontId="65" fillId="0" borderId="49" xfId="0" applyNumberFormat="1" applyFont="1" applyFill="1" applyBorder="1" applyAlignment="1" applyProtection="1">
      <alignment horizontal="center" vertical="center"/>
      <protection/>
    </xf>
    <xf numFmtId="183" fontId="65" fillId="0" borderId="49" xfId="0" applyNumberFormat="1" applyFont="1" applyFill="1" applyBorder="1" applyAlignment="1" applyProtection="1">
      <alignment horizontal="center" vertical="center"/>
      <protection/>
    </xf>
    <xf numFmtId="1" fontId="65" fillId="0" borderId="49" xfId="0" applyNumberFormat="1" applyFont="1" applyFill="1" applyBorder="1" applyAlignment="1">
      <alignment horizontal="center" vertical="center"/>
    </xf>
    <xf numFmtId="49" fontId="65" fillId="0" borderId="49" xfId="0" applyNumberFormat="1" applyFont="1" applyFill="1" applyBorder="1" applyAlignment="1">
      <alignment horizontal="center" vertical="center" wrapText="1"/>
    </xf>
    <xf numFmtId="1" fontId="67" fillId="0" borderId="40" xfId="0" applyNumberFormat="1" applyFont="1" applyFill="1" applyBorder="1" applyAlignment="1">
      <alignment horizontal="center" vertical="center" wrapText="1"/>
    </xf>
    <xf numFmtId="49" fontId="65" fillId="0" borderId="50" xfId="0" applyNumberFormat="1" applyFont="1" applyFill="1" applyBorder="1" applyAlignment="1">
      <alignment horizontal="center" vertical="center" wrapText="1"/>
    </xf>
    <xf numFmtId="49" fontId="65" fillId="0" borderId="40" xfId="0" applyNumberFormat="1" applyFont="1" applyFill="1" applyBorder="1" applyAlignment="1">
      <alignment horizontal="center" vertical="center" wrapText="1"/>
    </xf>
    <xf numFmtId="183" fontId="10" fillId="0" borderId="11" xfId="0" applyNumberFormat="1" applyFont="1" applyFill="1" applyBorder="1" applyAlignment="1" applyProtection="1">
      <alignment horizontal="center" vertical="center"/>
      <protection/>
    </xf>
    <xf numFmtId="184" fontId="65" fillId="0" borderId="11" xfId="0" applyNumberFormat="1" applyFont="1" applyFill="1" applyBorder="1" applyAlignment="1" applyProtection="1">
      <alignment horizontal="center" vertical="center"/>
      <protection/>
    </xf>
    <xf numFmtId="183" fontId="64" fillId="0" borderId="11" xfId="0" applyNumberFormat="1" applyFont="1" applyFill="1" applyBorder="1" applyAlignment="1" applyProtection="1">
      <alignment horizontal="center" vertical="center"/>
      <protection/>
    </xf>
    <xf numFmtId="183" fontId="65" fillId="0" borderId="11" xfId="0" applyNumberFormat="1" applyFont="1" applyFill="1" applyBorder="1" applyAlignment="1" applyProtection="1">
      <alignment horizontal="center" vertical="center"/>
      <protection/>
    </xf>
    <xf numFmtId="184" fontId="10" fillId="0" borderId="11" xfId="0" applyNumberFormat="1" applyFont="1" applyFill="1" applyBorder="1" applyAlignment="1" applyProtection="1">
      <alignment horizontal="center" vertical="center"/>
      <protection/>
    </xf>
    <xf numFmtId="183" fontId="10" fillId="0" borderId="14" xfId="0" applyNumberFormat="1" applyFont="1" applyFill="1" applyBorder="1" applyAlignment="1" applyProtection="1">
      <alignment horizontal="center" vertical="center"/>
      <protection/>
    </xf>
    <xf numFmtId="1" fontId="64" fillId="0" borderId="15" xfId="0" applyNumberFormat="1" applyFont="1" applyFill="1" applyBorder="1" applyAlignment="1">
      <alignment horizontal="center" vertical="center" wrapText="1"/>
    </xf>
    <xf numFmtId="1" fontId="65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83" fontId="10" fillId="0" borderId="43" xfId="0" applyNumberFormat="1" applyFont="1" applyFill="1" applyBorder="1" applyAlignment="1" applyProtection="1">
      <alignment horizontal="center" vertical="center"/>
      <protection/>
    </xf>
    <xf numFmtId="184" fontId="65" fillId="0" borderId="43" xfId="0" applyNumberFormat="1" applyFont="1" applyFill="1" applyBorder="1" applyAlignment="1" applyProtection="1">
      <alignment horizontal="center" vertical="center"/>
      <protection/>
    </xf>
    <xf numFmtId="183" fontId="64" fillId="0" borderId="43" xfId="0" applyNumberFormat="1" applyFont="1" applyFill="1" applyBorder="1" applyAlignment="1" applyProtection="1">
      <alignment horizontal="center" vertical="center"/>
      <protection/>
    </xf>
    <xf numFmtId="183" fontId="65" fillId="0" borderId="43" xfId="0" applyNumberFormat="1" applyFont="1" applyFill="1" applyBorder="1" applyAlignment="1" applyProtection="1">
      <alignment horizontal="center" vertical="center"/>
      <protection/>
    </xf>
    <xf numFmtId="184" fontId="10" fillId="0" borderId="43" xfId="0" applyNumberFormat="1" applyFont="1" applyFill="1" applyBorder="1" applyAlignment="1" applyProtection="1">
      <alignment horizontal="center" vertical="center"/>
      <protection/>
    </xf>
    <xf numFmtId="183" fontId="2" fillId="0" borderId="54" xfId="0" applyNumberFormat="1" applyFont="1" applyFill="1" applyBorder="1" applyAlignment="1" applyProtection="1">
      <alignment horizontal="center" vertical="center"/>
      <protection/>
    </xf>
    <xf numFmtId="183" fontId="10" fillId="0" borderId="55" xfId="0" applyNumberFormat="1" applyFont="1" applyFill="1" applyBorder="1" applyAlignment="1" applyProtection="1">
      <alignment horizontal="center" vertical="center"/>
      <protection/>
    </xf>
    <xf numFmtId="183" fontId="65" fillId="0" borderId="55" xfId="0" applyNumberFormat="1" applyFont="1" applyFill="1" applyBorder="1" applyAlignment="1" applyProtection="1">
      <alignment horizontal="center" vertical="center"/>
      <protection/>
    </xf>
    <xf numFmtId="183" fontId="65" fillId="0" borderId="56" xfId="0" applyNumberFormat="1" applyFont="1" applyFill="1" applyBorder="1" applyAlignment="1" applyProtection="1">
      <alignment horizontal="center" vertical="center"/>
      <protection/>
    </xf>
    <xf numFmtId="0" fontId="65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 vertical="center" wrapText="1"/>
    </xf>
    <xf numFmtId="1" fontId="10" fillId="0" borderId="43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84" fontId="64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183" fontId="2" fillId="0" borderId="27" xfId="0" applyNumberFormat="1" applyFont="1" applyFill="1" applyBorder="1" applyAlignment="1">
      <alignment horizontal="center" vertical="center" wrapText="1"/>
    </xf>
    <xf numFmtId="183" fontId="10" fillId="0" borderId="57" xfId="0" applyNumberFormat="1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180" fontId="2" fillId="0" borderId="36" xfId="0" applyNumberFormat="1" applyFont="1" applyFill="1" applyBorder="1" applyAlignment="1" applyProtection="1">
      <alignment vertical="center"/>
      <protection/>
    </xf>
    <xf numFmtId="49" fontId="65" fillId="0" borderId="58" xfId="0" applyNumberFormat="1" applyFont="1" applyFill="1" applyBorder="1" applyAlignment="1">
      <alignment horizontal="center" vertical="center"/>
    </xf>
    <xf numFmtId="0" fontId="10" fillId="0" borderId="58" xfId="0" applyNumberFormat="1" applyFont="1" applyFill="1" applyBorder="1" applyAlignment="1">
      <alignment horizontal="center" vertical="center"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184" fontId="10" fillId="0" borderId="58" xfId="0" applyNumberFormat="1" applyFont="1" applyFill="1" applyBorder="1" applyAlignment="1" applyProtection="1">
      <alignment horizontal="center" vertical="center"/>
      <protection/>
    </xf>
    <xf numFmtId="186" fontId="10" fillId="0" borderId="58" xfId="0" applyNumberFormat="1" applyFont="1" applyFill="1" applyBorder="1" applyAlignment="1" applyProtection="1">
      <alignment horizontal="center" vertical="center"/>
      <protection/>
    </xf>
    <xf numFmtId="1" fontId="10" fillId="0" borderId="58" xfId="0" applyNumberFormat="1" applyFont="1" applyFill="1" applyBorder="1" applyAlignment="1">
      <alignment horizontal="center" vertical="center"/>
    </xf>
    <xf numFmtId="49" fontId="10" fillId="0" borderId="58" xfId="0" applyNumberFormat="1" applyFont="1" applyFill="1" applyBorder="1" applyAlignment="1">
      <alignment horizontal="center" vertical="center" wrapText="1"/>
    </xf>
    <xf numFmtId="1" fontId="10" fillId="0" borderId="45" xfId="0" applyNumberFormat="1" applyFont="1" applyFill="1" applyBorder="1" applyAlignment="1">
      <alignment horizontal="center" vertical="center" wrapText="1"/>
    </xf>
    <xf numFmtId="49" fontId="10" fillId="0" borderId="45" xfId="0" applyNumberFormat="1" applyFont="1" applyFill="1" applyBorder="1" applyAlignment="1" applyProtection="1">
      <alignment horizontal="center" vertical="center"/>
      <protection/>
    </xf>
    <xf numFmtId="49" fontId="10" fillId="0" borderId="53" xfId="0" applyNumberFormat="1" applyFont="1" applyFill="1" applyBorder="1" applyAlignment="1" applyProtection="1">
      <alignment vertical="center"/>
      <protection/>
    </xf>
    <xf numFmtId="49" fontId="10" fillId="0" borderId="58" xfId="0" applyNumberFormat="1" applyFont="1" applyFill="1" applyBorder="1" applyAlignment="1" applyProtection="1">
      <alignment vertical="center"/>
      <protection/>
    </xf>
    <xf numFmtId="180" fontId="10" fillId="0" borderId="58" xfId="0" applyNumberFormat="1" applyFont="1" applyFill="1" applyBorder="1" applyAlignment="1" applyProtection="1">
      <alignment vertical="center"/>
      <protection/>
    </xf>
    <xf numFmtId="49" fontId="10" fillId="0" borderId="59" xfId="0" applyNumberFormat="1" applyFont="1" applyFill="1" applyBorder="1" applyAlignment="1">
      <alignment vertical="center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65" fillId="0" borderId="41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184" fontId="10" fillId="0" borderId="41" xfId="0" applyNumberFormat="1" applyFont="1" applyFill="1" applyBorder="1" applyAlignment="1" applyProtection="1">
      <alignment horizontal="center" vertical="center"/>
      <protection/>
    </xf>
    <xf numFmtId="49" fontId="10" fillId="0" borderId="40" xfId="0" applyNumberFormat="1" applyFont="1" applyFill="1" applyBorder="1" applyAlignment="1" applyProtection="1">
      <alignment horizontal="center" vertical="center"/>
      <protection/>
    </xf>
    <xf numFmtId="49" fontId="10" fillId="0" borderId="42" xfId="0" applyNumberFormat="1" applyFont="1" applyFill="1" applyBorder="1" applyAlignment="1" applyProtection="1">
      <alignment vertical="center"/>
      <protection/>
    </xf>
    <xf numFmtId="49" fontId="10" fillId="0" borderId="41" xfId="0" applyNumberFormat="1" applyFont="1" applyFill="1" applyBorder="1" applyAlignment="1" applyProtection="1">
      <alignment vertical="center"/>
      <protection/>
    </xf>
    <xf numFmtId="49" fontId="10" fillId="0" borderId="57" xfId="0" applyNumberFormat="1" applyFont="1" applyFill="1" applyBorder="1" applyAlignment="1">
      <alignment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180" fontId="2" fillId="0" borderId="57" xfId="0" applyNumberFormat="1" applyFont="1" applyFill="1" applyBorder="1" applyAlignment="1" applyProtection="1">
      <alignment vertical="center"/>
      <protection/>
    </xf>
    <xf numFmtId="180" fontId="2" fillId="0" borderId="41" xfId="0" applyNumberFormat="1" applyFont="1" applyFill="1" applyBorder="1" applyAlignment="1" applyProtection="1">
      <alignment vertical="center"/>
      <protection/>
    </xf>
    <xf numFmtId="180" fontId="2" fillId="0" borderId="40" xfId="0" applyNumberFormat="1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>
      <alignment horizontal="center" vertical="center" wrapText="1"/>
    </xf>
    <xf numFmtId="181" fontId="2" fillId="0" borderId="41" xfId="0" applyNumberFormat="1" applyFont="1" applyFill="1" applyBorder="1" applyAlignment="1" applyProtection="1">
      <alignment horizontal="center" vertical="center"/>
      <protection/>
    </xf>
    <xf numFmtId="49" fontId="65" fillId="0" borderId="41" xfId="0" applyNumberFormat="1" applyFont="1" applyFill="1" applyBorder="1" applyAlignment="1">
      <alignment horizontal="center" vertical="center" wrapText="1"/>
    </xf>
    <xf numFmtId="49" fontId="64" fillId="0" borderId="42" xfId="0" applyNumberFormat="1" applyFont="1" applyFill="1" applyBorder="1" applyAlignment="1">
      <alignment horizontal="center" vertical="center" wrapText="1"/>
    </xf>
    <xf numFmtId="49" fontId="64" fillId="0" borderId="61" xfId="0" applyNumberFormat="1" applyFont="1" applyFill="1" applyBorder="1" applyAlignment="1">
      <alignment horizontal="center" vertical="center" wrapText="1"/>
    </xf>
    <xf numFmtId="49" fontId="64" fillId="0" borderId="41" xfId="0" applyNumberFormat="1" applyFont="1" applyFill="1" applyBorder="1" applyAlignment="1">
      <alignment horizontal="center" vertical="center" wrapText="1"/>
    </xf>
    <xf numFmtId="49" fontId="64" fillId="0" borderId="41" xfId="0" applyNumberFormat="1" applyFont="1" applyFill="1" applyBorder="1" applyAlignment="1" applyProtection="1">
      <alignment horizontal="center" vertical="center"/>
      <protection/>
    </xf>
    <xf numFmtId="49" fontId="64" fillId="0" borderId="49" xfId="0" applyNumberFormat="1" applyFont="1" applyFill="1" applyBorder="1" applyAlignment="1" applyProtection="1">
      <alignment horizontal="center" vertical="center"/>
      <protection/>
    </xf>
    <xf numFmtId="180" fontId="64" fillId="0" borderId="57" xfId="0" applyNumberFormat="1" applyFont="1" applyFill="1" applyBorder="1" applyAlignment="1" applyProtection="1">
      <alignment vertical="center"/>
      <protection/>
    </xf>
    <xf numFmtId="180" fontId="64" fillId="0" borderId="41" xfId="0" applyNumberFormat="1" applyFont="1" applyFill="1" applyBorder="1" applyAlignment="1" applyProtection="1">
      <alignment vertical="center"/>
      <protection/>
    </xf>
    <xf numFmtId="180" fontId="64" fillId="0" borderId="40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>
      <alignment horizontal="right" vertical="center"/>
    </xf>
    <xf numFmtId="0" fontId="65" fillId="0" borderId="41" xfId="0" applyFont="1" applyFill="1" applyBorder="1" applyAlignment="1">
      <alignment horizontal="center" vertical="center"/>
    </xf>
    <xf numFmtId="49" fontId="65" fillId="0" borderId="42" xfId="0" applyNumberFormat="1" applyFont="1" applyFill="1" applyBorder="1" applyAlignment="1">
      <alignment horizontal="center" vertical="center" wrapText="1"/>
    </xf>
    <xf numFmtId="49" fontId="65" fillId="0" borderId="61" xfId="0" applyNumberFormat="1" applyFont="1" applyFill="1" applyBorder="1" applyAlignment="1">
      <alignment horizontal="center" vertical="center" wrapText="1"/>
    </xf>
    <xf numFmtId="49" fontId="65" fillId="0" borderId="41" xfId="0" applyNumberFormat="1" applyFont="1" applyFill="1" applyBorder="1" applyAlignment="1" applyProtection="1">
      <alignment horizontal="center" vertical="center"/>
      <protection/>
    </xf>
    <xf numFmtId="49" fontId="65" fillId="0" borderId="49" xfId="0" applyNumberFormat="1" applyFont="1" applyFill="1" applyBorder="1" applyAlignment="1" applyProtection="1">
      <alignment horizontal="center" vertical="center"/>
      <protection/>
    </xf>
    <xf numFmtId="49" fontId="65" fillId="0" borderId="57" xfId="0" applyNumberFormat="1" applyFont="1" applyFill="1" applyBorder="1" applyAlignment="1" applyProtection="1">
      <alignment horizontal="center" vertical="center"/>
      <protection/>
    </xf>
    <xf numFmtId="49" fontId="65" fillId="0" borderId="40" xfId="0" applyNumberFormat="1" applyFont="1" applyFill="1" applyBorder="1" applyAlignment="1" applyProtection="1">
      <alignment horizontal="center" vertical="center"/>
      <protection/>
    </xf>
    <xf numFmtId="183" fontId="65" fillId="34" borderId="4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7" fillId="0" borderId="62" xfId="54" applyFont="1" applyBorder="1" applyAlignment="1">
      <alignment horizontal="center" vertical="center"/>
      <protection/>
    </xf>
    <xf numFmtId="0" fontId="17" fillId="0" borderId="47" xfId="54" applyFont="1" applyBorder="1" applyAlignment="1">
      <alignment horizontal="center" vertical="center"/>
      <protection/>
    </xf>
    <xf numFmtId="0" fontId="17" fillId="0" borderId="48" xfId="54" applyFont="1" applyBorder="1" applyAlignment="1">
      <alignment horizontal="center" vertical="center"/>
      <protection/>
    </xf>
    <xf numFmtId="0" fontId="17" fillId="0" borderId="63" xfId="54" applyFont="1" applyBorder="1" applyAlignment="1">
      <alignment horizontal="center" vertical="center"/>
      <protection/>
    </xf>
    <xf numFmtId="0" fontId="17" fillId="0" borderId="56" xfId="54" applyFont="1" applyBorder="1" applyAlignment="1">
      <alignment horizontal="center" vertical="center"/>
      <protection/>
    </xf>
    <xf numFmtId="0" fontId="17" fillId="0" borderId="64" xfId="54" applyFont="1" applyBorder="1" applyAlignment="1">
      <alignment horizontal="center" vertical="center"/>
      <protection/>
    </xf>
    <xf numFmtId="0" fontId="17" fillId="0" borderId="52" xfId="54" applyFont="1" applyBorder="1" applyAlignment="1">
      <alignment horizontal="center" vertical="center"/>
      <protection/>
    </xf>
    <xf numFmtId="0" fontId="17" fillId="0" borderId="65" xfId="54" applyFont="1" applyBorder="1" applyAlignment="1">
      <alignment horizontal="center" vertical="center"/>
      <protection/>
    </xf>
    <xf numFmtId="0" fontId="17" fillId="0" borderId="66" xfId="54" applyFont="1" applyBorder="1" applyAlignment="1">
      <alignment horizontal="center" vertical="center"/>
      <protection/>
    </xf>
    <xf numFmtId="0" fontId="3" fillId="0" borderId="67" xfId="54" applyFont="1" applyBorder="1" applyAlignment="1">
      <alignment horizontal="center"/>
      <protection/>
    </xf>
    <xf numFmtId="0" fontId="17" fillId="0" borderId="68" xfId="54" applyFont="1" applyBorder="1" applyAlignment="1">
      <alignment horizontal="center" vertical="center"/>
      <protection/>
    </xf>
    <xf numFmtId="0" fontId="17" fillId="0" borderId="69" xfId="54" applyFont="1" applyBorder="1" applyAlignment="1">
      <alignment horizontal="center" vertical="center"/>
      <protection/>
    </xf>
    <xf numFmtId="0" fontId="3" fillId="0" borderId="69" xfId="54" applyFont="1" applyBorder="1" applyAlignment="1">
      <alignment horizontal="center" vertical="center"/>
      <protection/>
    </xf>
    <xf numFmtId="0" fontId="3" fillId="0" borderId="70" xfId="54" applyFont="1" applyBorder="1" applyAlignment="1">
      <alignment horizontal="center" vertical="center"/>
      <protection/>
    </xf>
    <xf numFmtId="0" fontId="3" fillId="0" borderId="71" xfId="54" applyFont="1" applyBorder="1" applyAlignment="1">
      <alignment horizontal="center" vertical="center"/>
      <protection/>
    </xf>
    <xf numFmtId="0" fontId="3" fillId="0" borderId="21" xfId="54" applyFont="1" applyBorder="1" applyAlignment="1">
      <alignment horizontal="center" vertical="center"/>
      <protection/>
    </xf>
    <xf numFmtId="0" fontId="3" fillId="0" borderId="72" xfId="54" applyFont="1" applyBorder="1" applyAlignment="1">
      <alignment horizontal="center" vertical="center"/>
      <protection/>
    </xf>
    <xf numFmtId="0" fontId="3" fillId="0" borderId="31" xfId="54" applyFont="1" applyBorder="1" applyAlignment="1">
      <alignment horizontal="center" vertical="center"/>
      <protection/>
    </xf>
    <xf numFmtId="0" fontId="3" fillId="0" borderId="73" xfId="54" applyFont="1" applyBorder="1" applyAlignment="1">
      <alignment horizontal="center" vertical="center"/>
      <protection/>
    </xf>
    <xf numFmtId="0" fontId="3" fillId="0" borderId="68" xfId="54" applyFont="1" applyBorder="1" applyAlignment="1">
      <alignment horizontal="center" vertical="center"/>
      <protection/>
    </xf>
    <xf numFmtId="0" fontId="17" fillId="0" borderId="21" xfId="54" applyFont="1" applyBorder="1" applyAlignment="1">
      <alignment horizontal="center" vertical="center"/>
      <protection/>
    </xf>
    <xf numFmtId="0" fontId="17" fillId="0" borderId="38" xfId="54" applyFont="1" applyBorder="1" applyAlignment="1">
      <alignment horizontal="center" vertical="center"/>
      <protection/>
    </xf>
    <xf numFmtId="0" fontId="17" fillId="0" borderId="74" xfId="54" applyFont="1" applyBorder="1" applyAlignment="1">
      <alignment horizontal="center" vertical="center"/>
      <protection/>
    </xf>
    <xf numFmtId="0" fontId="17" fillId="0" borderId="70" xfId="54" applyFont="1" applyBorder="1" applyAlignment="1">
      <alignment horizontal="center" vertical="center"/>
      <protection/>
    </xf>
    <xf numFmtId="0" fontId="17" fillId="0" borderId="71" xfId="54" applyFont="1" applyBorder="1" applyAlignment="1">
      <alignment horizontal="center" vertical="center"/>
      <protection/>
    </xf>
    <xf numFmtId="0" fontId="17" fillId="0" borderId="72" xfId="54" applyFont="1" applyBorder="1" applyAlignment="1">
      <alignment horizontal="center" vertical="center"/>
      <protection/>
    </xf>
    <xf numFmtId="0" fontId="17" fillId="0" borderId="31" xfId="54" applyFont="1" applyBorder="1" applyAlignment="1">
      <alignment horizontal="center" vertical="center"/>
      <protection/>
    </xf>
    <xf numFmtId="0" fontId="17" fillId="0" borderId="73" xfId="54" applyFont="1" applyBorder="1" applyAlignment="1">
      <alignment horizontal="center" vertical="center"/>
      <protection/>
    </xf>
    <xf numFmtId="0" fontId="17" fillId="0" borderId="12" xfId="54" applyFont="1" applyBorder="1" applyAlignment="1">
      <alignment horizontal="center" vertical="center"/>
      <protection/>
    </xf>
    <xf numFmtId="0" fontId="17" fillId="0" borderId="17" xfId="54" applyFont="1" applyBorder="1" applyAlignment="1">
      <alignment horizontal="center" vertical="center"/>
      <protection/>
    </xf>
    <xf numFmtId="0" fontId="17" fillId="0" borderId="75" xfId="54" applyFont="1" applyBorder="1" applyAlignment="1">
      <alignment horizontal="center" vertical="center"/>
      <protection/>
    </xf>
    <xf numFmtId="0" fontId="17" fillId="0" borderId="76" xfId="54" applyFont="1" applyBorder="1" applyAlignment="1">
      <alignment horizontal="center" vertical="center"/>
      <protection/>
    </xf>
    <xf numFmtId="0" fontId="17" fillId="0" borderId="77" xfId="54" applyFont="1" applyBorder="1" applyAlignment="1">
      <alignment horizontal="center" vertical="center"/>
      <protection/>
    </xf>
    <xf numFmtId="0" fontId="3" fillId="0" borderId="19" xfId="54" applyFont="1" applyBorder="1" applyAlignment="1">
      <alignment horizontal="center" vertical="center"/>
      <protection/>
    </xf>
    <xf numFmtId="0" fontId="3" fillId="0" borderId="78" xfId="54" applyFont="1" applyBorder="1" applyAlignment="1">
      <alignment horizontal="center" vertical="center"/>
      <protection/>
    </xf>
    <xf numFmtId="0" fontId="3" fillId="0" borderId="79" xfId="54" applyFont="1" applyBorder="1" applyAlignment="1">
      <alignment horizontal="center" vertical="center"/>
      <protection/>
    </xf>
    <xf numFmtId="0" fontId="3" fillId="0" borderId="80" xfId="54" applyFont="1" applyBorder="1" applyAlignment="1">
      <alignment horizontal="center" vertical="center"/>
      <protection/>
    </xf>
    <xf numFmtId="0" fontId="3" fillId="0" borderId="81" xfId="54" applyFont="1" applyBorder="1" applyAlignment="1">
      <alignment horizontal="center" vertical="center"/>
      <protection/>
    </xf>
    <xf numFmtId="0" fontId="3" fillId="0" borderId="82" xfId="54" applyFont="1" applyBorder="1" applyAlignment="1">
      <alignment horizontal="center" vertical="center"/>
      <protection/>
    </xf>
    <xf numFmtId="0" fontId="3" fillId="0" borderId="16" xfId="54" applyFont="1" applyBorder="1" applyAlignment="1">
      <alignment horizontal="center" vertical="center"/>
      <protection/>
    </xf>
    <xf numFmtId="0" fontId="3" fillId="0" borderId="24" xfId="54" applyFont="1" applyBorder="1" applyAlignment="1">
      <alignment horizontal="center" vertical="center"/>
      <protection/>
    </xf>
    <xf numFmtId="0" fontId="3" fillId="0" borderId="83" xfId="54" applyFont="1" applyBorder="1" applyAlignment="1">
      <alignment horizontal="center" vertical="center"/>
      <protection/>
    </xf>
    <xf numFmtId="0" fontId="3" fillId="0" borderId="84" xfId="54" applyFont="1" applyBorder="1" applyAlignment="1">
      <alignment horizontal="center" vertical="center"/>
      <protection/>
    </xf>
    <xf numFmtId="0" fontId="17" fillId="0" borderId="37" xfId="54" applyFont="1" applyBorder="1" applyAlignment="1">
      <alignment horizontal="center" vertical="center"/>
      <protection/>
    </xf>
    <xf numFmtId="0" fontId="17" fillId="0" borderId="30" xfId="54" applyFont="1" applyBorder="1" applyAlignment="1">
      <alignment horizontal="center" vertical="center"/>
      <protection/>
    </xf>
    <xf numFmtId="0" fontId="17" fillId="0" borderId="19" xfId="54" applyFont="1" applyBorder="1" applyAlignment="1">
      <alignment horizontal="center" vertical="center"/>
      <protection/>
    </xf>
    <xf numFmtId="0" fontId="17" fillId="0" borderId="85" xfId="54" applyFont="1" applyBorder="1" applyAlignment="1">
      <alignment horizontal="center" vertical="center"/>
      <protection/>
    </xf>
    <xf numFmtId="0" fontId="17" fillId="0" borderId="78" xfId="54" applyFont="1" applyBorder="1" applyAlignment="1">
      <alignment horizontal="center" vertical="center"/>
      <protection/>
    </xf>
    <xf numFmtId="0" fontId="3" fillId="0" borderId="86" xfId="54" applyFont="1" applyBorder="1" applyAlignment="1">
      <alignment horizontal="center"/>
      <protection/>
    </xf>
    <xf numFmtId="0" fontId="3" fillId="0" borderId="87" xfId="54" applyFont="1" applyBorder="1" applyAlignment="1">
      <alignment horizontal="center" vertical="center"/>
      <protection/>
    </xf>
    <xf numFmtId="0" fontId="3" fillId="0" borderId="88" xfId="54" applyFont="1" applyBorder="1" applyAlignment="1">
      <alignment horizontal="center" vertical="center"/>
      <protection/>
    </xf>
    <xf numFmtId="0" fontId="3" fillId="0" borderId="89" xfId="54" applyFont="1" applyBorder="1" applyAlignment="1">
      <alignment horizontal="center" vertical="center"/>
      <protection/>
    </xf>
    <xf numFmtId="0" fontId="3" fillId="0" borderId="90" xfId="54" applyFont="1" applyBorder="1" applyAlignment="1">
      <alignment horizontal="center" vertical="center"/>
      <protection/>
    </xf>
    <xf numFmtId="0" fontId="3" fillId="0" borderId="91" xfId="54" applyFont="1" applyBorder="1" applyAlignment="1">
      <alignment horizontal="center" vertical="center"/>
      <protection/>
    </xf>
    <xf numFmtId="0" fontId="3" fillId="0" borderId="92" xfId="54" applyFont="1" applyBorder="1" applyAlignment="1">
      <alignment horizontal="center" vertical="center"/>
      <protection/>
    </xf>
    <xf numFmtId="0" fontId="3" fillId="0" borderId="93" xfId="54" applyFont="1" applyBorder="1" applyAlignment="1">
      <alignment horizontal="center" vertical="center"/>
      <protection/>
    </xf>
    <xf numFmtId="0" fontId="3" fillId="0" borderId="94" xfId="54" applyFont="1" applyBorder="1" applyAlignment="1">
      <alignment horizontal="center" vertical="center"/>
      <protection/>
    </xf>
    <xf numFmtId="0" fontId="17" fillId="0" borderId="91" xfId="54" applyFont="1" applyBorder="1" applyAlignment="1">
      <alignment horizontal="center" vertical="center"/>
      <protection/>
    </xf>
    <xf numFmtId="0" fontId="17" fillId="0" borderId="95" xfId="54" applyFont="1" applyBorder="1" applyAlignment="1">
      <alignment horizontal="center" vertical="center"/>
      <protection/>
    </xf>
    <xf numFmtId="0" fontId="17" fillId="0" borderId="96" xfId="54" applyFont="1" applyBorder="1" applyAlignment="1">
      <alignment horizontal="center" vertical="center"/>
      <protection/>
    </xf>
    <xf numFmtId="0" fontId="17" fillId="0" borderId="87" xfId="54" applyFont="1" applyBorder="1" applyAlignment="1">
      <alignment horizontal="center" vertical="center"/>
      <protection/>
    </xf>
    <xf numFmtId="0" fontId="17" fillId="0" borderId="97" xfId="54" applyFont="1" applyBorder="1" applyAlignment="1">
      <alignment horizontal="center" vertical="center"/>
      <protection/>
    </xf>
    <xf numFmtId="0" fontId="17" fillId="0" borderId="88" xfId="54" applyFont="1" applyBorder="1" applyAlignment="1">
      <alignment horizontal="center" vertical="center"/>
      <protection/>
    </xf>
    <xf numFmtId="0" fontId="17" fillId="0" borderId="89" xfId="54" applyFont="1" applyBorder="1" applyAlignment="1">
      <alignment horizontal="center" vertical="center"/>
      <protection/>
    </xf>
    <xf numFmtId="0" fontId="17" fillId="0" borderId="96" xfId="54" applyFont="1" applyBorder="1" applyAlignment="1">
      <alignment horizontal="center" vertical="center" shrinkToFit="1"/>
      <protection/>
    </xf>
    <xf numFmtId="0" fontId="17" fillId="0" borderId="87" xfId="54" applyFont="1" applyBorder="1" applyAlignment="1">
      <alignment horizontal="center" vertical="center" shrinkToFit="1"/>
      <protection/>
    </xf>
    <xf numFmtId="0" fontId="17" fillId="0" borderId="92" xfId="54" applyFont="1" applyBorder="1" applyAlignment="1">
      <alignment horizontal="center" vertical="center"/>
      <protection/>
    </xf>
    <xf numFmtId="0" fontId="17" fillId="0" borderId="90" xfId="54" applyFont="1" applyBorder="1" applyAlignment="1">
      <alignment horizontal="center" vertical="center"/>
      <protection/>
    </xf>
    <xf numFmtId="0" fontId="17" fillId="0" borderId="59" xfId="54" applyFont="1" applyFill="1" applyBorder="1" applyAlignment="1">
      <alignment horizontal="center" vertical="center"/>
      <protection/>
    </xf>
    <xf numFmtId="0" fontId="17" fillId="0" borderId="94" xfId="54" applyFont="1" applyFill="1" applyBorder="1" applyAlignment="1">
      <alignment horizontal="center" vertical="center"/>
      <protection/>
    </xf>
    <xf numFmtId="0" fontId="17" fillId="0" borderId="91" xfId="54" applyFont="1" applyFill="1" applyBorder="1" applyAlignment="1">
      <alignment horizontal="center" vertical="center"/>
      <protection/>
    </xf>
    <xf numFmtId="0" fontId="17" fillId="0" borderId="95" xfId="54" applyFont="1" applyFill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vertical="center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52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0" fontId="17" fillId="0" borderId="98" xfId="54" applyFont="1" applyBorder="1" applyAlignment="1">
      <alignment horizontal="center" vertical="center"/>
      <protection/>
    </xf>
    <xf numFmtId="0" fontId="17" fillId="0" borderId="92" xfId="54" applyFont="1" applyFill="1" applyBorder="1" applyAlignment="1">
      <alignment horizontal="center" vertical="center"/>
      <protection/>
    </xf>
    <xf numFmtId="0" fontId="17" fillId="0" borderId="99" xfId="54" applyFont="1" applyBorder="1" applyAlignment="1">
      <alignment horizontal="center" vertical="center"/>
      <protection/>
    </xf>
    <xf numFmtId="0" fontId="17" fillId="0" borderId="100" xfId="54" applyFont="1" applyBorder="1" applyAlignment="1">
      <alignment horizontal="center" vertical="center"/>
      <protection/>
    </xf>
    <xf numFmtId="0" fontId="17" fillId="0" borderId="90" xfId="54" applyFont="1" applyFill="1" applyBorder="1" applyAlignment="1">
      <alignment horizontal="center" vertical="center"/>
      <protection/>
    </xf>
    <xf numFmtId="1" fontId="64" fillId="0" borderId="1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1" fontId="65" fillId="0" borderId="15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1" fontId="2" fillId="0" borderId="10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65" fillId="0" borderId="50" xfId="0" applyFont="1" applyFill="1" applyBorder="1" applyAlignment="1">
      <alignment horizontal="center" vertical="center"/>
    </xf>
    <xf numFmtId="0" fontId="65" fillId="0" borderId="4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15" fillId="0" borderId="10" xfId="0" applyFont="1" applyFill="1" applyBorder="1" applyAlignment="1">
      <alignment/>
    </xf>
    <xf numFmtId="1" fontId="10" fillId="0" borderId="25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49" fontId="2" fillId="0" borderId="102" xfId="0" applyNumberFormat="1" applyFont="1" applyFill="1" applyBorder="1" applyAlignment="1" applyProtection="1">
      <alignment horizontal="left" vertical="center"/>
      <protection/>
    </xf>
    <xf numFmtId="49" fontId="2" fillId="0" borderId="103" xfId="0" applyNumberFormat="1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187" fontId="2" fillId="0" borderId="72" xfId="0" applyNumberFormat="1" applyFont="1" applyFill="1" applyBorder="1" applyAlignment="1" applyProtection="1">
      <alignment horizontal="center" vertical="center" wrapText="1"/>
      <protection/>
    </xf>
    <xf numFmtId="183" fontId="10" fillId="0" borderId="102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72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71" xfId="0" applyNumberFormat="1" applyFont="1" applyFill="1" applyBorder="1" applyAlignment="1">
      <alignment horizontal="center" vertical="center" wrapText="1"/>
    </xf>
    <xf numFmtId="1" fontId="2" fillId="35" borderId="71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>
      <alignment horizontal="left" vertical="center" wrapText="1"/>
    </xf>
    <xf numFmtId="181" fontId="2" fillId="0" borderId="11" xfId="54" applyNumberFormat="1" applyFont="1" applyFill="1" applyBorder="1" applyAlignment="1" applyProtection="1">
      <alignment horizontal="center" vertical="center"/>
      <protection/>
    </xf>
    <xf numFmtId="49" fontId="2" fillId="0" borderId="104" xfId="54" applyNumberFormat="1" applyFont="1" applyFill="1" applyBorder="1" applyAlignment="1" applyProtection="1">
      <alignment horizontal="center" vertical="center"/>
      <protection/>
    </xf>
    <xf numFmtId="183" fontId="14" fillId="0" borderId="105" xfId="54" applyNumberFormat="1" applyFont="1" applyFill="1" applyBorder="1" applyAlignment="1" applyProtection="1">
      <alignment horizontal="center" vertical="center"/>
      <protection/>
    </xf>
    <xf numFmtId="1" fontId="14" fillId="0" borderId="18" xfId="54" applyNumberFormat="1" applyFont="1" applyFill="1" applyBorder="1" applyAlignment="1" applyProtection="1">
      <alignment horizontal="center" vertical="center"/>
      <protection/>
    </xf>
    <xf numFmtId="181" fontId="2" fillId="0" borderId="14" xfId="54" applyNumberFormat="1" applyFont="1" applyFill="1" applyBorder="1" applyAlignment="1" applyProtection="1">
      <alignment horizontal="center" vertical="center"/>
      <protection/>
    </xf>
    <xf numFmtId="1" fontId="2" fillId="35" borderId="106" xfId="0" applyNumberFormat="1" applyFont="1" applyFill="1" applyBorder="1" applyAlignment="1" applyProtection="1">
      <alignment horizontal="center" vertical="center"/>
      <protection/>
    </xf>
    <xf numFmtId="1" fontId="2" fillId="35" borderId="19" xfId="0" applyNumberFormat="1" applyFont="1" applyFill="1" applyBorder="1" applyAlignment="1" applyProtection="1">
      <alignment horizontal="center" vertical="center"/>
      <protection/>
    </xf>
    <xf numFmtId="1" fontId="2" fillId="35" borderId="78" xfId="0" applyNumberFormat="1" applyFont="1" applyFill="1" applyBorder="1" applyAlignment="1" applyProtection="1">
      <alignment horizontal="center" vertical="center"/>
      <protection/>
    </xf>
    <xf numFmtId="49" fontId="10" fillId="0" borderId="43" xfId="54" applyNumberFormat="1" applyFont="1" applyFill="1" applyBorder="1" applyAlignment="1">
      <alignment horizontal="left" vertical="center" wrapText="1"/>
      <protection/>
    </xf>
    <xf numFmtId="181" fontId="2" fillId="0" borderId="18" xfId="54" applyNumberFormat="1" applyFont="1" applyFill="1" applyBorder="1" applyAlignment="1" applyProtection="1">
      <alignment horizontal="center" vertical="center"/>
      <protection/>
    </xf>
    <xf numFmtId="49" fontId="2" fillId="0" borderId="25" xfId="54" applyNumberFormat="1" applyFont="1" applyFill="1" applyBorder="1" applyAlignment="1" applyProtection="1">
      <alignment horizontal="center" vertical="center"/>
      <protection/>
    </xf>
    <xf numFmtId="183" fontId="10" fillId="0" borderId="43" xfId="54" applyNumberFormat="1" applyFont="1" applyFill="1" applyBorder="1" applyAlignment="1" applyProtection="1">
      <alignment horizontal="center" vertical="center"/>
      <protection/>
    </xf>
    <xf numFmtId="1" fontId="2" fillId="0" borderId="18" xfId="54" applyNumberFormat="1" applyFont="1" applyFill="1" applyBorder="1" applyAlignment="1" applyProtection="1">
      <alignment horizontal="center" vertical="center"/>
      <protection/>
    </xf>
    <xf numFmtId="181" fontId="23" fillId="0" borderId="25" xfId="54" applyNumberFormat="1" applyFont="1" applyFill="1" applyBorder="1" applyAlignment="1" applyProtection="1">
      <alignment horizontal="center" vertical="center"/>
      <protection/>
    </xf>
    <xf numFmtId="1" fontId="10" fillId="35" borderId="78" xfId="0" applyNumberFormat="1" applyFont="1" applyFill="1" applyBorder="1" applyAlignment="1" applyProtection="1">
      <alignment horizontal="center" vertical="center"/>
      <protection/>
    </xf>
    <xf numFmtId="49" fontId="2" fillId="0" borderId="107" xfId="0" applyNumberFormat="1" applyFont="1" applyFill="1" applyBorder="1" applyAlignment="1" applyProtection="1">
      <alignment horizontal="left" vertical="center"/>
      <protection/>
    </xf>
    <xf numFmtId="49" fontId="2" fillId="0" borderId="107" xfId="0" applyNumberFormat="1" applyFont="1" applyFill="1" applyBorder="1" applyAlignment="1">
      <alignment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87" fontId="2" fillId="0" borderId="78" xfId="0" applyNumberFormat="1" applyFont="1" applyFill="1" applyBorder="1" applyAlignment="1" applyProtection="1">
      <alignment horizontal="center" vertical="center" wrapText="1"/>
      <protection/>
    </xf>
    <xf numFmtId="183" fontId="10" fillId="0" borderId="107" xfId="0" applyNumberFormat="1" applyFont="1" applyFill="1" applyBorder="1" applyAlignment="1" applyProtection="1">
      <alignment horizontal="center" vertical="center"/>
      <protection/>
    </xf>
    <xf numFmtId="1" fontId="10" fillId="0" borderId="106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187" fontId="2" fillId="35" borderId="78" xfId="0" applyNumberFormat="1" applyFont="1" applyFill="1" applyBorder="1" applyAlignment="1" applyProtection="1">
      <alignment horizontal="center" vertical="center" wrapText="1"/>
      <protection/>
    </xf>
    <xf numFmtId="188" fontId="24" fillId="0" borderId="107" xfId="0" applyNumberFormat="1" applyFont="1" applyFill="1" applyBorder="1" applyAlignment="1" applyProtection="1">
      <alignment horizontal="center" vertical="center"/>
      <protection/>
    </xf>
    <xf numFmtId="1" fontId="24" fillId="0" borderId="106" xfId="0" applyNumberFormat="1" applyFont="1" applyFill="1" applyBorder="1" applyAlignment="1" applyProtection="1">
      <alignment horizontal="center" vertical="center"/>
      <protection/>
    </xf>
    <xf numFmtId="1" fontId="23" fillId="0" borderId="72" xfId="0" applyNumberFormat="1" applyFont="1" applyFill="1" applyBorder="1" applyAlignment="1">
      <alignment horizontal="center" vertical="center" wrapText="1"/>
    </xf>
    <xf numFmtId="1" fontId="23" fillId="0" borderId="30" xfId="0" applyNumberFormat="1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1" fontId="23" fillId="0" borderId="78" xfId="0" applyNumberFormat="1" applyFont="1" applyFill="1" applyBorder="1" applyAlignment="1">
      <alignment horizontal="center" vertical="center" wrapText="1"/>
    </xf>
    <xf numFmtId="1" fontId="23" fillId="0" borderId="106" xfId="0" applyNumberFormat="1" applyFont="1" applyFill="1" applyBorder="1" applyAlignment="1">
      <alignment horizontal="center" vertical="center" wrapText="1"/>
    </xf>
    <xf numFmtId="1" fontId="2" fillId="0" borderId="108" xfId="0" applyNumberFormat="1" applyFont="1" applyFill="1" applyBorder="1" applyAlignment="1">
      <alignment horizontal="center" vertical="center" wrapText="1"/>
    </xf>
    <xf numFmtId="1" fontId="2" fillId="35" borderId="30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9" fontId="2" fillId="35" borderId="78" xfId="0" applyNumberFormat="1" applyFont="1" applyFill="1" applyBorder="1" applyAlignment="1" applyProtection="1">
      <alignment horizontal="center" vertical="center"/>
      <protection/>
    </xf>
    <xf numFmtId="49" fontId="23" fillId="0" borderId="67" xfId="0" applyNumberFormat="1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89" fontId="24" fillId="0" borderId="106" xfId="0" applyNumberFormat="1" applyFont="1" applyFill="1" applyBorder="1" applyAlignment="1" applyProtection="1">
      <alignment horizontal="center" vertical="center"/>
      <protection/>
    </xf>
    <xf numFmtId="1" fontId="25" fillId="0" borderId="36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 wrapText="1"/>
    </xf>
    <xf numFmtId="1" fontId="25" fillId="0" borderId="109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10" xfId="0" applyNumberFormat="1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left" vertical="center" wrapText="1"/>
    </xf>
    <xf numFmtId="188" fontId="28" fillId="0" borderId="107" xfId="0" applyNumberFormat="1" applyFont="1" applyFill="1" applyBorder="1" applyAlignment="1" applyProtection="1">
      <alignment horizontal="center" vertical="center"/>
      <protection/>
    </xf>
    <xf numFmtId="1" fontId="28" fillId="0" borderId="106" xfId="0" applyNumberFormat="1" applyFont="1" applyFill="1" applyBorder="1" applyAlignment="1" applyProtection="1">
      <alignment horizontal="center" vertical="center"/>
      <protection/>
    </xf>
    <xf numFmtId="1" fontId="23" fillId="0" borderId="36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1" fontId="23" fillId="0" borderId="109" xfId="0" applyNumberFormat="1" applyFont="1" applyFill="1" applyBorder="1" applyAlignment="1">
      <alignment horizontal="center" vertical="center" wrapText="1"/>
    </xf>
    <xf numFmtId="1" fontId="23" fillId="0" borderId="22" xfId="0" applyNumberFormat="1" applyFont="1" applyFill="1" applyBorder="1" applyAlignment="1">
      <alignment horizontal="center" vertical="center" wrapText="1"/>
    </xf>
    <xf numFmtId="49" fontId="10" fillId="0" borderId="67" xfId="0" applyNumberFormat="1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0" fillId="35" borderId="78" xfId="0" applyNumberFormat="1" applyFont="1" applyFill="1" applyBorder="1" applyAlignment="1">
      <alignment horizontal="center" vertical="center" wrapText="1"/>
    </xf>
    <xf numFmtId="1" fontId="24" fillId="0" borderId="36" xfId="0" applyNumberFormat="1" applyFont="1" applyFill="1" applyBorder="1" applyAlignment="1">
      <alignment horizontal="center" vertical="center" wrapText="1"/>
    </xf>
    <xf numFmtId="1" fontId="25" fillId="0" borderId="78" xfId="0" applyNumberFormat="1" applyFont="1" applyFill="1" applyBorder="1" applyAlignment="1">
      <alignment horizontal="center" vertical="center" wrapText="1"/>
    </xf>
    <xf numFmtId="0" fontId="2" fillId="35" borderId="65" xfId="0" applyFont="1" applyFill="1" applyBorder="1" applyAlignment="1">
      <alignment horizontal="center" vertical="center" wrapText="1"/>
    </xf>
    <xf numFmtId="49" fontId="2" fillId="35" borderId="51" xfId="0" applyNumberFormat="1" applyFont="1" applyFill="1" applyBorder="1" applyAlignment="1">
      <alignment horizontal="center" vertical="center" wrapText="1"/>
    </xf>
    <xf numFmtId="190" fontId="2" fillId="35" borderId="52" xfId="0" applyNumberFormat="1" applyFont="1" applyFill="1" applyBorder="1" applyAlignment="1" applyProtection="1">
      <alignment horizontal="center" vertical="center" wrapText="1"/>
      <protection/>
    </xf>
    <xf numFmtId="188" fontId="10" fillId="35" borderId="111" xfId="0" applyNumberFormat="1" applyFont="1" applyFill="1" applyBorder="1" applyAlignment="1" applyProtection="1">
      <alignment horizontal="center" vertical="center"/>
      <protection/>
    </xf>
    <xf numFmtId="189" fontId="10" fillId="35" borderId="112" xfId="0" applyNumberFormat="1" applyFont="1" applyFill="1" applyBorder="1" applyAlignment="1" applyProtection="1">
      <alignment horizontal="center" vertical="center"/>
      <protection/>
    </xf>
    <xf numFmtId="189" fontId="10" fillId="35" borderId="113" xfId="0" applyNumberFormat="1" applyFont="1" applyFill="1" applyBorder="1" applyAlignment="1" applyProtection="1">
      <alignment horizontal="center" vertical="center"/>
      <protection/>
    </xf>
    <xf numFmtId="189" fontId="10" fillId="35" borderId="114" xfId="0" applyNumberFormat="1" applyFont="1" applyFill="1" applyBorder="1" applyAlignment="1" applyProtection="1">
      <alignment horizontal="center" vertical="center"/>
      <protection/>
    </xf>
    <xf numFmtId="1" fontId="10" fillId="35" borderId="65" xfId="0" applyNumberFormat="1" applyFont="1" applyFill="1" applyBorder="1" applyAlignment="1">
      <alignment horizontal="center" vertical="center" wrapText="1"/>
    </xf>
    <xf numFmtId="1" fontId="68" fillId="35" borderId="115" xfId="0" applyNumberFormat="1" applyFont="1" applyFill="1" applyBorder="1" applyAlignment="1">
      <alignment horizontal="center" vertical="center" wrapText="1"/>
    </xf>
    <xf numFmtId="1" fontId="68" fillId="35" borderId="61" xfId="0" applyNumberFormat="1" applyFont="1" applyFill="1" applyBorder="1" applyAlignment="1">
      <alignment horizontal="center" vertical="center" wrapText="1"/>
    </xf>
    <xf numFmtId="1" fontId="68" fillId="35" borderId="65" xfId="0" applyNumberFormat="1" applyFont="1" applyFill="1" applyBorder="1" applyAlignment="1">
      <alignment horizontal="center" vertical="center" wrapText="1"/>
    </xf>
    <xf numFmtId="1" fontId="10" fillId="35" borderId="115" xfId="0" applyNumberFormat="1" applyFont="1" applyFill="1" applyBorder="1" applyAlignment="1">
      <alignment horizontal="center" vertical="center" wrapText="1"/>
    </xf>
    <xf numFmtId="1" fontId="10" fillId="35" borderId="61" xfId="0" applyNumberFormat="1" applyFont="1" applyFill="1" applyBorder="1" applyAlignment="1">
      <alignment horizontal="center" vertical="center" wrapText="1"/>
    </xf>
    <xf numFmtId="0" fontId="2" fillId="35" borderId="116" xfId="0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 wrapText="1"/>
    </xf>
    <xf numFmtId="190" fontId="2" fillId="35" borderId="114" xfId="0" applyNumberFormat="1" applyFont="1" applyFill="1" applyBorder="1" applyAlignment="1" applyProtection="1">
      <alignment horizontal="center" vertical="center" wrapText="1"/>
      <protection/>
    </xf>
    <xf numFmtId="188" fontId="14" fillId="35" borderId="117" xfId="0" applyNumberFormat="1" applyFont="1" applyFill="1" applyBorder="1" applyAlignment="1" applyProtection="1">
      <alignment horizontal="center" vertical="center"/>
      <protection/>
    </xf>
    <xf numFmtId="189" fontId="14" fillId="35" borderId="116" xfId="0" applyNumberFormat="1" applyFont="1" applyFill="1" applyBorder="1" applyAlignment="1" applyProtection="1">
      <alignment horizontal="center" vertical="center"/>
      <protection/>
    </xf>
    <xf numFmtId="0" fontId="10" fillId="35" borderId="113" xfId="0" applyFont="1" applyFill="1" applyBorder="1" applyAlignment="1">
      <alignment horizontal="center" vertical="center" wrapText="1"/>
    </xf>
    <xf numFmtId="49" fontId="10" fillId="35" borderId="113" xfId="0" applyNumberFormat="1" applyFont="1" applyFill="1" applyBorder="1" applyAlignment="1">
      <alignment horizontal="center" vertical="center" wrapText="1"/>
    </xf>
    <xf numFmtId="0" fontId="10" fillId="35" borderId="114" xfId="0" applyFont="1" applyFill="1" applyBorder="1" applyAlignment="1">
      <alignment horizontal="center" vertical="center" wrapText="1"/>
    </xf>
    <xf numFmtId="49" fontId="2" fillId="35" borderId="79" xfId="0" applyNumberFormat="1" applyFont="1" applyFill="1" applyBorder="1" applyAlignment="1">
      <alignment horizontal="center" vertical="center" wrapText="1"/>
    </xf>
    <xf numFmtId="49" fontId="2" fillId="35" borderId="80" xfId="0" applyNumberFormat="1" applyFont="1" applyFill="1" applyBorder="1" applyAlignment="1">
      <alignment horizontal="center" vertical="center" wrapText="1"/>
    </xf>
    <xf numFmtId="49" fontId="2" fillId="35" borderId="81" xfId="0" applyNumberFormat="1" applyFont="1" applyFill="1" applyBorder="1" applyAlignment="1" applyProtection="1">
      <alignment horizontal="center" vertical="center"/>
      <protection/>
    </xf>
    <xf numFmtId="49" fontId="2" fillId="35" borderId="83" xfId="0" applyNumberFormat="1" applyFont="1" applyFill="1" applyBorder="1" applyAlignment="1" applyProtection="1">
      <alignment horizontal="center" vertical="center"/>
      <protection/>
    </xf>
    <xf numFmtId="49" fontId="2" fillId="35" borderId="80" xfId="0" applyNumberFormat="1" applyFont="1" applyFill="1" applyBorder="1" applyAlignment="1" applyProtection="1">
      <alignment horizontal="center" vertical="center"/>
      <protection/>
    </xf>
    <xf numFmtId="190" fontId="2" fillId="35" borderId="118" xfId="0" applyNumberFormat="1" applyFont="1" applyFill="1" applyBorder="1" applyAlignment="1" applyProtection="1">
      <alignment horizontal="center" vertical="center" wrapText="1"/>
      <protection/>
    </xf>
    <xf numFmtId="188" fontId="10" fillId="35" borderId="119" xfId="0" applyNumberFormat="1" applyFont="1" applyFill="1" applyBorder="1" applyAlignment="1" applyProtection="1">
      <alignment horizontal="center" vertical="center"/>
      <protection/>
    </xf>
    <xf numFmtId="188" fontId="10" fillId="35" borderId="55" xfId="0" applyNumberFormat="1" applyFont="1" applyFill="1" applyBorder="1" applyAlignment="1" applyProtection="1">
      <alignment horizontal="center" vertical="center"/>
      <protection/>
    </xf>
    <xf numFmtId="1" fontId="68" fillId="35" borderId="51" xfId="0" applyNumberFormat="1" applyFont="1" applyFill="1" applyBorder="1" applyAlignment="1">
      <alignment horizontal="center" vertical="center" wrapText="1"/>
    </xf>
    <xf numFmtId="1" fontId="68" fillId="35" borderId="52" xfId="0" applyNumberFormat="1" applyFont="1" applyFill="1" applyBorder="1" applyAlignment="1">
      <alignment horizontal="center" vertical="center" wrapText="1"/>
    </xf>
    <xf numFmtId="1" fontId="10" fillId="35" borderId="51" xfId="0" applyNumberFormat="1" applyFont="1" applyFill="1" applyBorder="1" applyAlignment="1">
      <alignment horizontal="center" vertical="center" wrapText="1"/>
    </xf>
    <xf numFmtId="1" fontId="10" fillId="35" borderId="52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181" fontId="25" fillId="0" borderId="38" xfId="54" applyNumberFormat="1" applyFont="1" applyFill="1" applyBorder="1" applyAlignment="1" applyProtection="1">
      <alignment horizontal="center" vertical="center"/>
      <protection/>
    </xf>
    <xf numFmtId="1" fontId="2" fillId="35" borderId="7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183" fontId="2" fillId="0" borderId="17" xfId="0" applyNumberFormat="1" applyFont="1" applyFill="1" applyBorder="1" applyAlignment="1" applyProtection="1">
      <alignment horizontal="center" vertical="center"/>
      <protection/>
    </xf>
    <xf numFmtId="183" fontId="2" fillId="0" borderId="120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20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1" fontId="10" fillId="35" borderId="19" xfId="0" applyNumberFormat="1" applyFont="1" applyFill="1" applyBorder="1" applyAlignment="1">
      <alignment horizontal="center" vertical="center"/>
    </xf>
    <xf numFmtId="49" fontId="10" fillId="35" borderId="19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49" fontId="10" fillId="35" borderId="106" xfId="0" applyNumberFormat="1" applyFont="1" applyFill="1" applyBorder="1" applyAlignment="1">
      <alignment horizontal="center" vertical="center" wrapText="1"/>
    </xf>
    <xf numFmtId="49" fontId="10" fillId="35" borderId="19" xfId="0" applyNumberFormat="1" applyFont="1" applyFill="1" applyBorder="1" applyAlignment="1">
      <alignment horizontal="center" vertical="center" wrapText="1"/>
    </xf>
    <xf numFmtId="49" fontId="10" fillId="35" borderId="78" xfId="0" applyNumberFormat="1" applyFont="1" applyFill="1" applyBorder="1" applyAlignment="1" applyProtection="1">
      <alignment horizontal="center" vertical="center"/>
      <protection/>
    </xf>
    <xf numFmtId="1" fontId="10" fillId="34" borderId="50" xfId="0" applyNumberFormat="1" applyFont="1" applyFill="1" applyBorder="1" applyAlignment="1">
      <alignment horizontal="center" vertical="center"/>
    </xf>
    <xf numFmtId="1" fontId="10" fillId="34" borderId="49" xfId="0" applyNumberFormat="1" applyFont="1" applyFill="1" applyBorder="1" applyAlignment="1">
      <alignment horizontal="center" vertical="center"/>
    </xf>
    <xf numFmtId="49" fontId="10" fillId="34" borderId="49" xfId="0" applyNumberFormat="1" applyFont="1" applyFill="1" applyBorder="1" applyAlignment="1">
      <alignment horizontal="center" vertical="center" wrapText="1"/>
    </xf>
    <xf numFmtId="1" fontId="10" fillId="34" borderId="55" xfId="0" applyNumberFormat="1" applyFont="1" applyFill="1" applyBorder="1" applyAlignment="1">
      <alignment horizontal="center" vertical="center" wrapText="1"/>
    </xf>
    <xf numFmtId="49" fontId="10" fillId="34" borderId="50" xfId="0" applyNumberFormat="1" applyFont="1" applyFill="1" applyBorder="1" applyAlignment="1">
      <alignment horizontal="center" vertical="center" wrapText="1"/>
    </xf>
    <xf numFmtId="49" fontId="10" fillId="34" borderId="40" xfId="0" applyNumberFormat="1" applyFont="1" applyFill="1" applyBorder="1" applyAlignment="1">
      <alignment horizontal="center" vertical="center" wrapText="1"/>
    </xf>
    <xf numFmtId="49" fontId="10" fillId="34" borderId="50" xfId="0" applyNumberFormat="1" applyFont="1" applyFill="1" applyBorder="1" applyAlignment="1" applyProtection="1">
      <alignment vertical="center"/>
      <protection/>
    </xf>
    <xf numFmtId="180" fontId="10" fillId="34" borderId="49" xfId="0" applyNumberFormat="1" applyFont="1" applyFill="1" applyBorder="1" applyAlignment="1" applyProtection="1">
      <alignment vertical="center"/>
      <protection/>
    </xf>
    <xf numFmtId="49" fontId="10" fillId="34" borderId="49" xfId="0" applyNumberFormat="1" applyFont="1" applyFill="1" applyBorder="1" applyAlignment="1" applyProtection="1">
      <alignment horizontal="center" vertical="center"/>
      <protection/>
    </xf>
    <xf numFmtId="180" fontId="10" fillId="34" borderId="51" xfId="0" applyNumberFormat="1" applyFont="1" applyFill="1" applyBorder="1" applyAlignment="1" applyProtection="1">
      <alignment vertical="center"/>
      <protection/>
    </xf>
    <xf numFmtId="49" fontId="10" fillId="34" borderId="51" xfId="0" applyNumberFormat="1" applyFont="1" applyFill="1" applyBorder="1" applyAlignment="1" applyProtection="1">
      <alignment horizontal="center" vertical="center"/>
      <protection/>
    </xf>
    <xf numFmtId="180" fontId="10" fillId="34" borderId="52" xfId="0" applyNumberFormat="1" applyFont="1" applyFill="1" applyBorder="1" applyAlignment="1" applyProtection="1">
      <alignment vertical="center"/>
      <protection/>
    </xf>
    <xf numFmtId="49" fontId="2" fillId="0" borderId="18" xfId="0" applyNumberFormat="1" applyFont="1" applyFill="1" applyBorder="1" applyAlignment="1" applyProtection="1">
      <alignment vertical="center"/>
      <protection/>
    </xf>
    <xf numFmtId="49" fontId="2" fillId="0" borderId="121" xfId="0" applyNumberFormat="1" applyFont="1" applyFill="1" applyBorder="1" applyAlignment="1" applyProtection="1">
      <alignment horizontal="center" vertical="center"/>
      <protection/>
    </xf>
    <xf numFmtId="1" fontId="10" fillId="34" borderId="58" xfId="0" applyNumberFormat="1" applyFont="1" applyFill="1" applyBorder="1" applyAlignment="1">
      <alignment horizontal="center" vertical="center"/>
    </xf>
    <xf numFmtId="49" fontId="10" fillId="34" borderId="58" xfId="0" applyNumberFormat="1" applyFont="1" applyFill="1" applyBorder="1" applyAlignment="1">
      <alignment horizontal="center" vertical="center" wrapText="1"/>
    </xf>
    <xf numFmtId="1" fontId="10" fillId="34" borderId="45" xfId="0" applyNumberFormat="1" applyFont="1" applyFill="1" applyBorder="1" applyAlignment="1">
      <alignment horizontal="center" vertical="center" wrapText="1"/>
    </xf>
    <xf numFmtId="49" fontId="10" fillId="34" borderId="53" xfId="0" applyNumberFormat="1" applyFont="1" applyFill="1" applyBorder="1" applyAlignment="1">
      <alignment horizontal="center" vertical="center" wrapText="1"/>
    </xf>
    <xf numFmtId="49" fontId="10" fillId="34" borderId="45" xfId="0" applyNumberFormat="1" applyFont="1" applyFill="1" applyBorder="1" applyAlignment="1" applyProtection="1">
      <alignment horizontal="center" vertical="center"/>
      <protection/>
    </xf>
    <xf numFmtId="49" fontId="10" fillId="34" borderId="53" xfId="0" applyNumberFormat="1" applyFont="1" applyFill="1" applyBorder="1" applyAlignment="1" applyProtection="1">
      <alignment vertical="center"/>
      <protection/>
    </xf>
    <xf numFmtId="49" fontId="10" fillId="34" borderId="58" xfId="0" applyNumberFormat="1" applyFont="1" applyFill="1" applyBorder="1" applyAlignment="1" applyProtection="1">
      <alignment vertical="center"/>
      <protection/>
    </xf>
    <xf numFmtId="180" fontId="10" fillId="34" borderId="58" xfId="0" applyNumberFormat="1" applyFont="1" applyFill="1" applyBorder="1" applyAlignment="1" applyProtection="1">
      <alignment vertical="center"/>
      <protection/>
    </xf>
    <xf numFmtId="49" fontId="10" fillId="34" borderId="44" xfId="0" applyNumberFormat="1" applyFont="1" applyFill="1" applyBorder="1" applyAlignment="1">
      <alignment horizontal="center" vertical="center" wrapText="1"/>
    </xf>
    <xf numFmtId="49" fontId="10" fillId="34" borderId="59" xfId="0" applyNumberFormat="1" applyFont="1" applyFill="1" applyBorder="1" applyAlignment="1">
      <alignment vertical="center"/>
    </xf>
    <xf numFmtId="49" fontId="10" fillId="34" borderId="58" xfId="0" applyNumberFormat="1" applyFont="1" applyFill="1" applyBorder="1" applyAlignment="1">
      <alignment horizontal="center" vertical="center"/>
    </xf>
    <xf numFmtId="49" fontId="10" fillId="34" borderId="45" xfId="0" applyNumberFormat="1" applyFont="1" applyFill="1" applyBorder="1" applyAlignment="1">
      <alignment horizontal="center" vertical="center"/>
    </xf>
    <xf numFmtId="49" fontId="65" fillId="34" borderId="37" xfId="0" applyNumberFormat="1" applyFont="1" applyFill="1" applyBorder="1" applyAlignment="1">
      <alignment horizontal="center" vertical="center" wrapText="1"/>
    </xf>
    <xf numFmtId="49" fontId="65" fillId="34" borderId="122" xfId="0" applyNumberFormat="1" applyFont="1" applyFill="1" applyBorder="1" applyAlignment="1">
      <alignment horizontal="center" vertical="center" wrapText="1"/>
    </xf>
    <xf numFmtId="49" fontId="65" fillId="34" borderId="12" xfId="0" applyNumberFormat="1" applyFont="1" applyFill="1" applyBorder="1" applyAlignment="1">
      <alignment horizontal="center" vertical="center" wrapText="1"/>
    </xf>
    <xf numFmtId="49" fontId="65" fillId="34" borderId="12" xfId="0" applyNumberFormat="1" applyFont="1" applyFill="1" applyBorder="1" applyAlignment="1" applyProtection="1">
      <alignment horizontal="center" vertical="center"/>
      <protection/>
    </xf>
    <xf numFmtId="49" fontId="65" fillId="34" borderId="17" xfId="0" applyNumberFormat="1" applyFont="1" applyFill="1" applyBorder="1" applyAlignment="1" applyProtection="1">
      <alignment horizontal="center" vertical="center"/>
      <protection/>
    </xf>
    <xf numFmtId="49" fontId="65" fillId="34" borderId="100" xfId="0" applyNumberFormat="1" applyFont="1" applyFill="1" applyBorder="1" applyAlignment="1" applyProtection="1">
      <alignment horizontal="center" vertical="center"/>
      <protection/>
    </xf>
    <xf numFmtId="180" fontId="19" fillId="34" borderId="19" xfId="0" applyNumberFormat="1" applyFont="1" applyFill="1" applyBorder="1" applyAlignment="1" applyProtection="1">
      <alignment horizontal="center" vertical="center"/>
      <protection/>
    </xf>
    <xf numFmtId="180" fontId="11" fillId="34" borderId="0" xfId="0" applyNumberFormat="1" applyFont="1" applyFill="1" applyBorder="1" applyAlignment="1" applyProtection="1">
      <alignment horizontal="left" vertical="center" wrapText="1"/>
      <protection/>
    </xf>
    <xf numFmtId="180" fontId="11" fillId="34" borderId="0" xfId="0" applyNumberFormat="1" applyFont="1" applyFill="1" applyBorder="1" applyAlignment="1" applyProtection="1">
      <alignment horizontal="center" vertical="center" wrapText="1"/>
      <protection/>
    </xf>
    <xf numFmtId="180" fontId="11" fillId="34" borderId="0" xfId="0" applyNumberFormat="1" applyFont="1" applyFill="1" applyBorder="1" applyAlignment="1" applyProtection="1">
      <alignment vertical="center"/>
      <protection/>
    </xf>
    <xf numFmtId="183" fontId="65" fillId="34" borderId="41" xfId="0" applyNumberFormat="1" applyFont="1" applyFill="1" applyBorder="1" applyAlignment="1">
      <alignment horizontal="center" vertical="center" wrapText="1"/>
    </xf>
    <xf numFmtId="1" fontId="64" fillId="34" borderId="41" xfId="0" applyNumberFormat="1" applyFont="1" applyFill="1" applyBorder="1" applyAlignment="1">
      <alignment horizontal="center" vertical="center" wrapText="1"/>
    </xf>
    <xf numFmtId="1" fontId="64" fillId="34" borderId="40" xfId="0" applyNumberFormat="1" applyFont="1" applyFill="1" applyBorder="1" applyAlignment="1">
      <alignment horizontal="center" vertical="center" wrapText="1"/>
    </xf>
    <xf numFmtId="1" fontId="65" fillId="34" borderId="41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123" xfId="0" applyNumberFormat="1" applyFont="1" applyFill="1" applyBorder="1" applyAlignment="1">
      <alignment horizontal="center" vertical="center"/>
    </xf>
    <xf numFmtId="0" fontId="2" fillId="0" borderId="123" xfId="0" applyNumberFormat="1" applyFont="1" applyFill="1" applyBorder="1" applyAlignment="1">
      <alignment horizontal="center" vertical="center"/>
    </xf>
    <xf numFmtId="0" fontId="2" fillId="0" borderId="123" xfId="0" applyNumberFormat="1" applyFont="1" applyFill="1" applyBorder="1" applyAlignment="1" applyProtection="1">
      <alignment horizontal="center"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183" fontId="10" fillId="0" borderId="123" xfId="0" applyNumberFormat="1" applyFont="1" applyFill="1" applyBorder="1" applyAlignment="1">
      <alignment horizontal="center" vertical="center" wrapText="1"/>
    </xf>
    <xf numFmtId="1" fontId="10" fillId="0" borderId="123" xfId="0" applyNumberFormat="1" applyFont="1" applyFill="1" applyBorder="1" applyAlignment="1">
      <alignment horizontal="center" vertical="center"/>
    </xf>
    <xf numFmtId="49" fontId="2" fillId="0" borderId="123" xfId="0" applyNumberFormat="1" applyFont="1" applyFill="1" applyBorder="1" applyAlignment="1">
      <alignment horizontal="center" vertical="center" wrapText="1"/>
    </xf>
    <xf numFmtId="49" fontId="2" fillId="0" borderId="123" xfId="0" applyNumberFormat="1" applyFont="1" applyFill="1" applyBorder="1" applyAlignment="1" applyProtection="1">
      <alignment horizontal="center" vertical="center"/>
      <protection/>
    </xf>
    <xf numFmtId="49" fontId="2" fillId="0" borderId="123" xfId="0" applyNumberFormat="1" applyFont="1" applyFill="1" applyBorder="1" applyAlignment="1" applyProtection="1">
      <alignment vertical="center"/>
      <protection/>
    </xf>
    <xf numFmtId="180" fontId="2" fillId="0" borderId="123" xfId="0" applyNumberFormat="1" applyFont="1" applyFill="1" applyBorder="1" applyAlignment="1" applyProtection="1">
      <alignment vertical="center"/>
      <protection/>
    </xf>
    <xf numFmtId="1" fontId="2" fillId="0" borderId="123" xfId="0" applyNumberFormat="1" applyFont="1" applyFill="1" applyBorder="1" applyAlignment="1">
      <alignment horizontal="center" vertical="center"/>
    </xf>
    <xf numFmtId="1" fontId="66" fillId="0" borderId="123" xfId="0" applyNumberFormat="1" applyFont="1" applyFill="1" applyBorder="1" applyAlignment="1">
      <alignment horizontal="center" vertical="center" wrapText="1"/>
    </xf>
    <xf numFmtId="183" fontId="10" fillId="34" borderId="123" xfId="0" applyNumberFormat="1" applyFont="1" applyFill="1" applyBorder="1" applyAlignment="1">
      <alignment horizontal="center" vertical="center" wrapText="1"/>
    </xf>
    <xf numFmtId="1" fontId="10" fillId="34" borderId="123" xfId="0" applyNumberFormat="1" applyFont="1" applyFill="1" applyBorder="1" applyAlignment="1">
      <alignment horizontal="center" vertical="center"/>
    </xf>
    <xf numFmtId="49" fontId="2" fillId="34" borderId="123" xfId="0" applyNumberFormat="1" applyFont="1" applyFill="1" applyBorder="1" applyAlignment="1">
      <alignment horizontal="center" vertical="center" wrapText="1"/>
    </xf>
    <xf numFmtId="49" fontId="2" fillId="34" borderId="123" xfId="0" applyNumberFormat="1" applyFont="1" applyFill="1" applyBorder="1" applyAlignment="1" applyProtection="1">
      <alignment vertical="center"/>
      <protection/>
    </xf>
    <xf numFmtId="49" fontId="2" fillId="34" borderId="123" xfId="0" applyNumberFormat="1" applyFont="1" applyFill="1" applyBorder="1" applyAlignment="1" applyProtection="1">
      <alignment horizontal="center" vertical="center"/>
      <protection/>
    </xf>
    <xf numFmtId="1" fontId="10" fillId="34" borderId="123" xfId="0" applyNumberFormat="1" applyFont="1" applyFill="1" applyBorder="1" applyAlignment="1">
      <alignment horizontal="center" vertical="center" wrapText="1"/>
    </xf>
    <xf numFmtId="180" fontId="2" fillId="34" borderId="123" xfId="0" applyNumberFormat="1" applyFont="1" applyFill="1" applyBorder="1" applyAlignment="1" applyProtection="1">
      <alignment vertical="center"/>
      <protection/>
    </xf>
    <xf numFmtId="49" fontId="66" fillId="0" borderId="123" xfId="0" applyNumberFormat="1" applyFont="1" applyFill="1" applyBorder="1" applyAlignment="1">
      <alignment horizontal="center" vertical="center" wrapText="1"/>
    </xf>
    <xf numFmtId="49" fontId="10" fillId="0" borderId="123" xfId="0" applyNumberFormat="1" applyFont="1" applyFill="1" applyBorder="1" applyAlignment="1" applyProtection="1">
      <alignment horizontal="center" vertical="center"/>
      <protection/>
    </xf>
    <xf numFmtId="49" fontId="10" fillId="0" borderId="123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center"/>
    </xf>
    <xf numFmtId="0" fontId="2" fillId="0" borderId="124" xfId="54" applyFont="1" applyBorder="1" applyAlignment="1">
      <alignment horizontal="center" vertical="center" textRotation="90"/>
      <protection/>
    </xf>
    <xf numFmtId="0" fontId="2" fillId="0" borderId="86" xfId="54" applyFont="1" applyBorder="1" applyAlignment="1">
      <alignment horizontal="center" vertical="center" textRotation="90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51" xfId="54" applyFont="1" applyBorder="1" applyAlignment="1">
      <alignment horizontal="center" vertical="center"/>
      <protection/>
    </xf>
    <xf numFmtId="0" fontId="2" fillId="0" borderId="52" xfId="54" applyFont="1" applyBorder="1" applyAlignment="1">
      <alignment horizontal="center" vertical="center"/>
      <protection/>
    </xf>
    <xf numFmtId="0" fontId="2" fillId="0" borderId="119" xfId="54" applyFont="1" applyBorder="1" applyAlignment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117" xfId="53" applyFont="1" applyBorder="1" applyAlignment="1">
      <alignment horizontal="center" vertical="center" wrapText="1"/>
      <protection/>
    </xf>
    <xf numFmtId="0" fontId="13" fillId="0" borderId="125" xfId="54" applyFont="1" applyBorder="1" applyAlignment="1">
      <alignment horizontal="center" vertical="center" wrapText="1"/>
      <protection/>
    </xf>
    <xf numFmtId="0" fontId="13" fillId="0" borderId="126" xfId="54" applyFont="1" applyBorder="1" applyAlignment="1">
      <alignment horizontal="center" vertical="center" wrapText="1"/>
      <protection/>
    </xf>
    <xf numFmtId="0" fontId="13" fillId="0" borderId="127" xfId="54" applyFont="1" applyBorder="1" applyAlignment="1">
      <alignment horizontal="center" vertical="center" wrapText="1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13" fillId="0" borderId="34" xfId="54" applyFont="1" applyBorder="1" applyAlignment="1">
      <alignment horizontal="center" vertical="center" wrapText="1"/>
      <protection/>
    </xf>
    <xf numFmtId="0" fontId="13" fillId="0" borderId="64" xfId="54" applyFont="1" applyBorder="1" applyAlignment="1">
      <alignment horizontal="center" vertical="center" wrapText="1"/>
      <protection/>
    </xf>
    <xf numFmtId="0" fontId="13" fillId="0" borderId="46" xfId="54" applyFont="1" applyBorder="1" applyAlignment="1">
      <alignment horizontal="center" vertical="center" wrapText="1"/>
      <protection/>
    </xf>
    <xf numFmtId="0" fontId="13" fillId="0" borderId="128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vertical="top"/>
    </xf>
    <xf numFmtId="0" fontId="0" fillId="0" borderId="61" xfId="0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2" fillId="0" borderId="129" xfId="54" applyFont="1" applyBorder="1" applyAlignment="1">
      <alignment horizontal="center" vertical="center" wrapText="1"/>
      <protection/>
    </xf>
    <xf numFmtId="0" fontId="13" fillId="0" borderId="29" xfId="54" applyFont="1" applyBorder="1" applyAlignment="1">
      <alignment horizontal="center" vertical="center" wrapText="1"/>
      <protection/>
    </xf>
    <xf numFmtId="0" fontId="10" fillId="0" borderId="85" xfId="53" applyFont="1" applyBorder="1" applyAlignment="1">
      <alignment horizontal="center" vertical="center" wrapText="1"/>
      <protection/>
    </xf>
    <xf numFmtId="0" fontId="2" fillId="0" borderId="130" xfId="54" applyFont="1" applyBorder="1" applyAlignment="1">
      <alignment horizontal="center" vertical="center" wrapText="1"/>
      <protection/>
    </xf>
    <xf numFmtId="0" fontId="2" fillId="0" borderId="106" xfId="54" applyFont="1" applyBorder="1" applyAlignment="1">
      <alignment horizontal="center" vertical="center" wrapText="1"/>
      <protection/>
    </xf>
    <xf numFmtId="0" fontId="2" fillId="0" borderId="131" xfId="54" applyFont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center" vertical="center" wrapText="1"/>
      <protection/>
    </xf>
    <xf numFmtId="0" fontId="2" fillId="0" borderId="132" xfId="54" applyFont="1" applyBorder="1" applyAlignment="1">
      <alignment horizontal="center" vertical="center" wrapText="1"/>
      <protection/>
    </xf>
    <xf numFmtId="0" fontId="13" fillId="0" borderId="132" xfId="54" applyFont="1" applyBorder="1" applyAlignment="1">
      <alignment horizontal="center" vertical="center" wrapText="1"/>
      <protection/>
    </xf>
    <xf numFmtId="0" fontId="5" fillId="0" borderId="0" xfId="52" applyFont="1" applyAlignment="1">
      <alignment wrapText="1"/>
      <protection/>
    </xf>
    <xf numFmtId="0" fontId="18" fillId="0" borderId="0" xfId="0" applyFont="1" applyAlignment="1">
      <alignment wrapText="1"/>
    </xf>
    <xf numFmtId="0" fontId="27" fillId="0" borderId="117" xfId="53" applyFont="1" applyBorder="1" applyAlignment="1">
      <alignment horizontal="center" vertical="center" wrapText="1"/>
      <protection/>
    </xf>
    <xf numFmtId="0" fontId="10" fillId="0" borderId="133" xfId="53" applyFont="1" applyBorder="1" applyAlignment="1">
      <alignment horizontal="center" vertical="center" wrapText="1"/>
      <protection/>
    </xf>
    <xf numFmtId="0" fontId="13" fillId="0" borderId="112" xfId="54" applyFont="1" applyBorder="1" applyAlignment="1">
      <alignment horizontal="center" vertical="center" wrapText="1"/>
      <protection/>
    </xf>
    <xf numFmtId="0" fontId="13" fillId="0" borderId="134" xfId="54" applyFont="1" applyBorder="1" applyAlignment="1">
      <alignment horizontal="center" vertical="center" wrapText="1"/>
      <protection/>
    </xf>
    <xf numFmtId="0" fontId="13" fillId="0" borderId="79" xfId="54" applyFont="1" applyBorder="1" applyAlignment="1">
      <alignment horizontal="center" vertical="center" wrapText="1"/>
      <protection/>
    </xf>
    <xf numFmtId="0" fontId="13" fillId="0" borderId="63" xfId="54" applyFont="1" applyBorder="1" applyAlignment="1">
      <alignment horizontal="center" vertical="center" wrapText="1"/>
      <protection/>
    </xf>
    <xf numFmtId="0" fontId="13" fillId="0" borderId="66" xfId="54" applyFont="1" applyBorder="1" applyAlignment="1">
      <alignment horizontal="center" vertical="center" wrapText="1"/>
      <protection/>
    </xf>
    <xf numFmtId="0" fontId="21" fillId="0" borderId="68" xfId="53" applyFont="1" applyBorder="1" applyAlignment="1">
      <alignment horizontal="center" vertical="center" wrapText="1"/>
      <protection/>
    </xf>
    <xf numFmtId="0" fontId="0" fillId="0" borderId="69" xfId="54" applyFont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0" xfId="54" applyFont="1" applyBorder="1" applyAlignment="1">
      <alignment horizontal="center" vertical="center" wrapText="1"/>
      <protection/>
    </xf>
    <xf numFmtId="0" fontId="0" fillId="0" borderId="19" xfId="54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135" xfId="54" applyFont="1" applyBorder="1" applyAlignment="1">
      <alignment horizontal="center" vertical="center" wrapText="1"/>
      <protection/>
    </xf>
    <xf numFmtId="0" fontId="13" fillId="0" borderId="28" xfId="54" applyFont="1" applyBorder="1" applyAlignment="1">
      <alignment horizontal="center" vertical="center" wrapText="1"/>
      <protection/>
    </xf>
    <xf numFmtId="0" fontId="13" fillId="0" borderId="61" xfId="54" applyFont="1" applyBorder="1" applyAlignment="1">
      <alignment horizontal="center" vertical="center" wrapText="1"/>
      <protection/>
    </xf>
    <xf numFmtId="0" fontId="10" fillId="0" borderId="130" xfId="53" applyFont="1" applyBorder="1" applyAlignment="1">
      <alignment horizontal="center" vertical="center" wrapText="1"/>
      <protection/>
    </xf>
    <xf numFmtId="0" fontId="10" fillId="0" borderId="106" xfId="53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29" xfId="54" applyFont="1" applyBorder="1" applyAlignment="1">
      <alignment horizontal="center" vertical="center" wrapText="1"/>
      <protection/>
    </xf>
    <xf numFmtId="0" fontId="2" fillId="0" borderId="136" xfId="54" applyFont="1" applyBorder="1" applyAlignment="1">
      <alignment horizontal="center" vertical="center" wrapText="1"/>
      <protection/>
    </xf>
    <xf numFmtId="0" fontId="13" fillId="0" borderId="137" xfId="54" applyFont="1" applyBorder="1" applyAlignment="1">
      <alignment horizontal="center" vertical="center" wrapText="1"/>
      <protection/>
    </xf>
    <xf numFmtId="0" fontId="2" fillId="0" borderId="50" xfId="54" applyFont="1" applyBorder="1" applyAlignment="1">
      <alignment horizontal="center" vertical="center" wrapText="1"/>
      <protection/>
    </xf>
    <xf numFmtId="0" fontId="2" fillId="0" borderId="61" xfId="54" applyFont="1" applyBorder="1" applyAlignment="1">
      <alignment horizontal="center" vertical="center" wrapText="1"/>
      <protection/>
    </xf>
    <xf numFmtId="0" fontId="2" fillId="0" borderId="136" xfId="54" applyNumberFormat="1" applyFont="1" applyBorder="1" applyAlignment="1">
      <alignment horizontal="center" vertical="center" wrapText="1"/>
      <protection/>
    </xf>
    <xf numFmtId="0" fontId="2" fillId="0" borderId="135" xfId="54" applyNumberFormat="1" applyFont="1" applyBorder="1" applyAlignment="1">
      <alignment horizontal="center" vertical="center" wrapText="1"/>
      <protection/>
    </xf>
    <xf numFmtId="0" fontId="2" fillId="0" borderId="118" xfId="54" applyFont="1" applyBorder="1" applyAlignment="1">
      <alignment horizontal="center" vertical="center" wrapText="1"/>
      <protection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49" fontId="3" fillId="0" borderId="138" xfId="52" applyNumberFormat="1" applyFont="1" applyBorder="1" applyAlignment="1" applyProtection="1">
      <alignment horizontal="left" vertical="top" wrapText="1"/>
      <protection locked="0"/>
    </xf>
    <xf numFmtId="0" fontId="18" fillId="0" borderId="132" xfId="0" applyFont="1" applyBorder="1" applyAlignment="1">
      <alignment horizontal="left" wrapText="1"/>
    </xf>
    <xf numFmtId="0" fontId="18" fillId="0" borderId="132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66" xfId="0" applyBorder="1" applyAlignment="1">
      <alignment wrapText="1"/>
    </xf>
    <xf numFmtId="0" fontId="2" fillId="0" borderId="139" xfId="0" applyFont="1" applyBorder="1" applyAlignment="1">
      <alignment horizontal="center" vertical="center" wrapText="1"/>
    </xf>
    <xf numFmtId="0" fontId="13" fillId="0" borderId="132" xfId="0" applyFont="1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10" fillId="0" borderId="125" xfId="54" applyFont="1" applyBorder="1" applyAlignment="1">
      <alignment horizontal="center" vertical="center" wrapText="1"/>
      <protection/>
    </xf>
    <xf numFmtId="49" fontId="20" fillId="0" borderId="117" xfId="52" applyNumberFormat="1" applyFont="1" applyBorder="1" applyAlignment="1">
      <alignment horizontal="center" vertical="center" wrapText="1"/>
      <protection/>
    </xf>
    <xf numFmtId="0" fontId="22" fillId="0" borderId="125" xfId="0" applyFont="1" applyBorder="1" applyAlignment="1">
      <alignment vertical="center" wrapText="1"/>
    </xf>
    <xf numFmtId="0" fontId="22" fillId="0" borderId="125" xfId="0" applyFont="1" applyBorder="1" applyAlignment="1">
      <alignment vertical="center" wrapText="1"/>
    </xf>
    <xf numFmtId="0" fontId="22" fillId="0" borderId="112" xfId="0" applyFont="1" applyBorder="1" applyAlignment="1">
      <alignment vertical="center" wrapText="1"/>
    </xf>
    <xf numFmtId="0" fontId="22" fillId="0" borderId="127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79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0" fillId="0" borderId="14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20" fillId="0" borderId="133" xfId="52" applyFont="1" applyBorder="1" applyAlignment="1">
      <alignment horizontal="center" vertical="center" wrapText="1"/>
      <protection/>
    </xf>
    <xf numFmtId="0" fontId="0" fillId="0" borderId="125" xfId="0" applyBorder="1" applyAlignment="1">
      <alignment vertical="center" wrapText="1"/>
    </xf>
    <xf numFmtId="0" fontId="0" fillId="0" borderId="112" xfId="0" applyBorder="1" applyAlignment="1">
      <alignment vertical="center" wrapText="1"/>
    </xf>
    <xf numFmtId="0" fontId="22" fillId="0" borderId="13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2" fillId="0" borderId="30" xfId="54" applyFont="1" applyBorder="1" applyAlignment="1">
      <alignment horizontal="center" vertical="center" wrapText="1"/>
      <protection/>
    </xf>
    <xf numFmtId="0" fontId="13" fillId="0" borderId="19" xfId="54" applyFont="1" applyBorder="1" applyAlignment="1">
      <alignment horizontal="center" vertical="center" wrapText="1"/>
      <protection/>
    </xf>
    <xf numFmtId="0" fontId="2" fillId="0" borderId="96" xfId="54" applyFont="1" applyBorder="1" applyAlignment="1">
      <alignment horizontal="center" vertical="center" wrapText="1"/>
      <protection/>
    </xf>
    <xf numFmtId="0" fontId="13" fillId="0" borderId="87" xfId="54" applyFont="1" applyBorder="1" applyAlignment="1">
      <alignment horizontal="center" vertical="center" wrapText="1"/>
      <protection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0" fillId="0" borderId="117" xfId="53" applyFont="1" applyBorder="1" applyAlignment="1">
      <alignment horizontal="center" vertical="center" wrapText="1"/>
      <protection/>
    </xf>
    <xf numFmtId="0" fontId="0" fillId="0" borderId="125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3" fillId="0" borderId="141" xfId="54" applyFont="1" applyBorder="1" applyAlignment="1">
      <alignment horizontal="center" vertical="center" wrapText="1"/>
      <protection/>
    </xf>
    <xf numFmtId="0" fontId="0" fillId="0" borderId="142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2" fillId="0" borderId="145" xfId="54" applyFont="1" applyBorder="1" applyAlignment="1">
      <alignment horizontal="center" vertical="center" wrapText="1"/>
      <protection/>
    </xf>
    <xf numFmtId="0" fontId="0" fillId="0" borderId="146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 applyProtection="1">
      <alignment horizontal="center" vertical="center"/>
      <protection/>
    </xf>
    <xf numFmtId="18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80" fontId="2" fillId="0" borderId="148" xfId="0" applyNumberFormat="1" applyFont="1" applyFill="1" applyBorder="1" applyAlignment="1" applyProtection="1">
      <alignment horizontal="center" vertical="center" wrapText="1"/>
      <protection/>
    </xf>
    <xf numFmtId="180" fontId="2" fillId="0" borderId="132" xfId="0" applyNumberFormat="1" applyFont="1" applyFill="1" applyBorder="1" applyAlignment="1" applyProtection="1">
      <alignment horizontal="center" vertical="center" wrapText="1"/>
      <protection/>
    </xf>
    <xf numFmtId="0" fontId="0" fillId="0" borderId="132" xfId="0" applyBorder="1" applyAlignment="1">
      <alignment vertical="center"/>
    </xf>
    <xf numFmtId="0" fontId="0" fillId="0" borderId="22" xfId="0" applyBorder="1" applyAlignment="1">
      <alignment vertical="center"/>
    </xf>
    <xf numFmtId="180" fontId="2" fillId="0" borderId="24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79" xfId="0" applyBorder="1" applyAlignment="1">
      <alignment vertical="center"/>
    </xf>
    <xf numFmtId="180" fontId="2" fillId="0" borderId="149" xfId="0" applyNumberFormat="1" applyFont="1" applyFill="1" applyBorder="1" applyAlignment="1" applyProtection="1">
      <alignment horizontal="center" vertical="center"/>
      <protection/>
    </xf>
    <xf numFmtId="180" fontId="2" fillId="0" borderId="130" xfId="0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horizontal="center" vertical="center"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10" fillId="0" borderId="12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10" fillId="0" borderId="119" xfId="0" applyFont="1" applyFill="1" applyBorder="1" applyAlignment="1">
      <alignment horizontal="right" vertical="center" wrapText="1"/>
    </xf>
    <xf numFmtId="0" fontId="10" fillId="0" borderId="42" xfId="0" applyFont="1" applyFill="1" applyBorder="1" applyAlignment="1">
      <alignment horizontal="right" vertical="center" wrapText="1"/>
    </xf>
    <xf numFmtId="180" fontId="2" fillId="0" borderId="139" xfId="0" applyNumberFormat="1" applyFont="1" applyFill="1" applyBorder="1" applyAlignment="1" applyProtection="1">
      <alignment horizontal="center" vertical="center"/>
      <protection/>
    </xf>
    <xf numFmtId="180" fontId="2" fillId="0" borderId="13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 horizontal="right" vertical="center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right" vertical="center"/>
    </xf>
    <xf numFmtId="0" fontId="10" fillId="0" borderId="122" xfId="0" applyFont="1" applyFill="1" applyBorder="1" applyAlignment="1">
      <alignment horizontal="right" vertical="center"/>
    </xf>
    <xf numFmtId="0" fontId="10" fillId="0" borderId="119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right" vertical="center"/>
    </xf>
    <xf numFmtId="0" fontId="10" fillId="0" borderId="119" xfId="0" applyNumberFormat="1" applyFont="1" applyFill="1" applyBorder="1" applyAlignment="1" applyProtection="1">
      <alignment horizontal="right" vertical="center"/>
      <protection/>
    </xf>
    <xf numFmtId="0" fontId="10" fillId="0" borderId="42" xfId="0" applyNumberFormat="1" applyFont="1" applyFill="1" applyBorder="1" applyAlignment="1" applyProtection="1">
      <alignment horizontal="right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84" xfId="0" applyNumberFormat="1" applyFont="1" applyFill="1" applyBorder="1" applyAlignment="1" applyProtection="1">
      <alignment horizontal="center" vertical="center"/>
      <protection/>
    </xf>
    <xf numFmtId="16" fontId="10" fillId="0" borderId="150" xfId="0" applyNumberFormat="1" applyFont="1" applyFill="1" applyBorder="1" applyAlignment="1">
      <alignment horizontal="center" vertical="center" wrapText="1"/>
    </xf>
    <xf numFmtId="0" fontId="0" fillId="0" borderId="151" xfId="0" applyFill="1" applyBorder="1" applyAlignment="1">
      <alignment vertical="center"/>
    </xf>
    <xf numFmtId="0" fontId="0" fillId="0" borderId="152" xfId="0" applyFill="1" applyBorder="1" applyAlignment="1">
      <alignment vertical="center"/>
    </xf>
    <xf numFmtId="49" fontId="10" fillId="0" borderId="119" xfId="0" applyNumberFormat="1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vertical="center" wrapText="1"/>
    </xf>
    <xf numFmtId="49" fontId="10" fillId="0" borderId="64" xfId="0" applyNumberFormat="1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0" fontId="0" fillId="0" borderId="13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37" xfId="0" applyNumberFormat="1" applyFont="1" applyFill="1" applyBorder="1" applyAlignment="1" applyProtection="1">
      <alignment horizontal="center" vertical="center"/>
      <protection/>
    </xf>
    <xf numFmtId="0" fontId="10" fillId="35" borderId="119" xfId="0" applyFont="1" applyFill="1" applyBorder="1" applyAlignment="1">
      <alignment horizontal="right" vertical="center" wrapText="1"/>
    </xf>
    <xf numFmtId="0" fontId="0" fillId="35" borderId="50" xfId="0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4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10" fillId="0" borderId="5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37" xfId="0" applyNumberFormat="1" applyFont="1" applyFill="1" applyBorder="1" applyAlignment="1" applyProtection="1">
      <alignment horizontal="center" vertical="center" wrapText="1"/>
      <protection/>
    </xf>
    <xf numFmtId="180" fontId="2" fillId="0" borderId="26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horizontal="center" vertical="center" wrapText="1"/>
      <protection/>
    </xf>
    <xf numFmtId="180" fontId="2" fillId="0" borderId="37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 applyProtection="1">
      <alignment vertical="center" wrapText="1"/>
      <protection/>
    </xf>
    <xf numFmtId="0" fontId="0" fillId="0" borderId="2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18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12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8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0" fillId="35" borderId="65" xfId="0" applyFont="1" applyFill="1" applyBorder="1" applyAlignment="1">
      <alignment horizontal="right" vertical="center" wrapText="1"/>
    </xf>
    <xf numFmtId="0" fontId="10" fillId="35" borderId="118" xfId="0" applyFont="1" applyFill="1" applyBorder="1" applyAlignment="1">
      <alignment horizontal="right" vertical="center" wrapText="1"/>
    </xf>
    <xf numFmtId="0" fontId="10" fillId="35" borderId="117" xfId="0" applyFont="1" applyFill="1" applyBorder="1" applyAlignment="1">
      <alignment horizontal="right" vertical="center" wrapText="1"/>
    </xf>
    <xf numFmtId="0" fontId="10" fillId="35" borderId="126" xfId="0" applyFont="1" applyFill="1" applyBorder="1" applyAlignment="1">
      <alignment horizontal="right" vertical="center" wrapText="1"/>
    </xf>
    <xf numFmtId="181" fontId="12" fillId="0" borderId="119" xfId="0" applyNumberFormat="1" applyFont="1" applyFill="1" applyBorder="1" applyAlignment="1" applyProtection="1">
      <alignment horizontal="center" vertical="center" wrapText="1"/>
      <protection/>
    </xf>
    <xf numFmtId="181" fontId="12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180" fontId="10" fillId="0" borderId="44" xfId="0" applyNumberFormat="1" applyFont="1" applyFill="1" applyBorder="1" applyAlignment="1" applyProtection="1">
      <alignment horizontal="center" vertical="center" wrapText="1"/>
      <protection/>
    </xf>
    <xf numFmtId="180" fontId="1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12" fillId="0" borderId="11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wrapText="1"/>
    </xf>
    <xf numFmtId="0" fontId="0" fillId="0" borderId="50" xfId="0" applyBorder="1" applyAlignment="1">
      <alignment wrapText="1"/>
    </xf>
    <xf numFmtId="0" fontId="0" fillId="0" borderId="61" xfId="0" applyBorder="1" applyAlignment="1">
      <alignment wrapText="1"/>
    </xf>
    <xf numFmtId="183" fontId="19" fillId="34" borderId="85" xfId="0" applyNumberFormat="1" applyFont="1" applyFill="1" applyBorder="1" applyAlignment="1" applyProtection="1">
      <alignment horizontal="center" vertical="center" wrapText="1"/>
      <protection/>
    </xf>
    <xf numFmtId="183" fontId="15" fillId="34" borderId="130" xfId="0" applyNumberFormat="1" applyFont="1" applyFill="1" applyBorder="1" applyAlignment="1">
      <alignment horizontal="center" vertical="center" wrapText="1"/>
    </xf>
    <xf numFmtId="183" fontId="15" fillId="34" borderId="132" xfId="0" applyNumberFormat="1" applyFont="1" applyFill="1" applyBorder="1" applyAlignment="1">
      <alignment horizontal="center" vertical="center" wrapText="1"/>
    </xf>
    <xf numFmtId="183" fontId="15" fillId="34" borderId="22" xfId="0" applyNumberFormat="1" applyFont="1" applyFill="1" applyBorder="1" applyAlignment="1">
      <alignment horizontal="center" vertical="center" wrapText="1"/>
    </xf>
    <xf numFmtId="183" fontId="19" fillId="34" borderId="130" xfId="0" applyNumberFormat="1" applyFont="1" applyFill="1" applyBorder="1" applyAlignment="1" applyProtection="1">
      <alignment horizontal="center" vertical="center" wrapText="1"/>
      <protection/>
    </xf>
    <xf numFmtId="183" fontId="15" fillId="34" borderId="10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view="pageBreakPreview" zoomScale="80" zoomScaleNormal="50" zoomScaleSheetLayoutView="80" zoomScalePageLayoutView="0" workbookViewId="0" topLeftCell="A4">
      <selection activeCell="AD11" sqref="AD11"/>
    </sheetView>
  </sheetViews>
  <sheetFormatPr defaultColWidth="3.25390625" defaultRowHeight="12.75"/>
  <cols>
    <col min="1" max="1" width="4.875" style="1" customWidth="1"/>
    <col min="2" max="2" width="3.625" style="1" customWidth="1"/>
    <col min="3" max="3" width="3.25390625" style="1" customWidth="1"/>
    <col min="4" max="4" width="6.25390625" style="1" customWidth="1"/>
    <col min="5" max="5" width="3.875" style="1" customWidth="1"/>
    <col min="6" max="8" width="3.25390625" style="1" customWidth="1"/>
    <col min="9" max="9" width="3.375" style="1" bestFit="1" customWidth="1"/>
    <col min="10" max="11" width="3.25390625" style="1" customWidth="1"/>
    <col min="12" max="12" width="3.75390625" style="1" customWidth="1"/>
    <col min="13" max="13" width="3.125" style="1" customWidth="1"/>
    <col min="14" max="14" width="3.375" style="1" customWidth="1"/>
    <col min="15" max="15" width="1.00390625" style="1" hidden="1" customWidth="1"/>
    <col min="16" max="16" width="5.00390625" style="1" customWidth="1"/>
    <col min="17" max="18" width="3.375" style="1" bestFit="1" customWidth="1"/>
    <col min="19" max="19" width="4.625" style="1" customWidth="1"/>
    <col min="20" max="21" width="3.375" style="1" bestFit="1" customWidth="1"/>
    <col min="22" max="22" width="5.625" style="1" customWidth="1"/>
    <col min="23" max="39" width="3.375" style="1" bestFit="1" customWidth="1"/>
    <col min="40" max="40" width="4.00390625" style="1" customWidth="1"/>
    <col min="41" max="43" width="3.375" style="1" bestFit="1" customWidth="1"/>
    <col min="44" max="44" width="4.125" style="1" customWidth="1"/>
    <col min="45" max="46" width="3.375" style="1" bestFit="1" customWidth="1"/>
    <col min="47" max="47" width="4.625" style="1" customWidth="1"/>
    <col min="48" max="48" width="4.875" style="1" customWidth="1"/>
    <col min="49" max="52" width="3.375" style="1" bestFit="1" customWidth="1"/>
    <col min="53" max="53" width="5.25390625" style="1" customWidth="1"/>
    <col min="54" max="54" width="3.375" style="1" customWidth="1"/>
    <col min="55" max="55" width="3.25390625" style="1" customWidth="1"/>
    <col min="56" max="56" width="5.00390625" style="1" customWidth="1"/>
    <col min="57" max="57" width="4.25390625" style="1" customWidth="1"/>
    <col min="58" max="16384" width="3.25390625" style="1" customWidth="1"/>
  </cols>
  <sheetData>
    <row r="1" spans="1:57" ht="2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93" t="s">
        <v>109</v>
      </c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3"/>
      <c r="AN1" s="693"/>
      <c r="AO1" s="687"/>
      <c r="AP1" s="687"/>
      <c r="AQ1" s="687"/>
      <c r="AR1" s="687"/>
      <c r="AS1" s="687"/>
      <c r="AT1" s="687"/>
      <c r="AU1" s="687"/>
      <c r="AV1" s="687"/>
      <c r="AW1" s="687"/>
      <c r="AX1" s="687"/>
      <c r="AY1" s="687"/>
      <c r="AZ1" s="687"/>
      <c r="BA1" s="687"/>
      <c r="BB1" s="687"/>
      <c r="BC1" s="687"/>
      <c r="BD1" s="687"/>
      <c r="BE1" s="687"/>
    </row>
    <row r="2" spans="41:57" ht="18.75">
      <c r="AO2" s="694"/>
      <c r="AP2" s="694"/>
      <c r="AQ2" s="694"/>
      <c r="AR2" s="694"/>
      <c r="AS2" s="694"/>
      <c r="AT2" s="694"/>
      <c r="AU2" s="694"/>
      <c r="AV2" s="694"/>
      <c r="AW2" s="694"/>
      <c r="AX2" s="694"/>
      <c r="AY2" s="694"/>
      <c r="AZ2" s="694"/>
      <c r="BA2" s="694"/>
      <c r="BB2" s="694"/>
      <c r="BC2" s="694"/>
      <c r="BD2" s="694"/>
      <c r="BE2" s="694"/>
    </row>
    <row r="3" spans="1:57" ht="45" customHeight="1">
      <c r="A3" s="688" t="s">
        <v>1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95" t="s">
        <v>2</v>
      </c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5"/>
      <c r="AL3" s="695"/>
      <c r="AM3" s="695"/>
      <c r="AN3" s="695"/>
      <c r="AO3" s="670" t="s">
        <v>110</v>
      </c>
      <c r="AP3" s="670"/>
      <c r="AQ3" s="670"/>
      <c r="AR3" s="670"/>
      <c r="AS3" s="670"/>
      <c r="AT3" s="670"/>
      <c r="AU3" s="670"/>
      <c r="AV3" s="670"/>
      <c r="AW3" s="670"/>
      <c r="AX3" s="670"/>
      <c r="AY3" s="670"/>
      <c r="AZ3" s="670"/>
      <c r="BA3" s="670"/>
      <c r="BB3" s="670"/>
      <c r="BC3" s="670"/>
      <c r="BD3" s="670"/>
      <c r="BE3" s="670"/>
    </row>
    <row r="4" spans="1:57" ht="18.75" customHeight="1">
      <c r="A4" s="692"/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62" t="s">
        <v>4</v>
      </c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2"/>
      <c r="AL4" s="662"/>
      <c r="AM4" s="662"/>
      <c r="AN4" s="662"/>
      <c r="AO4" s="689" t="s">
        <v>3</v>
      </c>
      <c r="AP4" s="690"/>
      <c r="AQ4" s="690"/>
      <c r="AR4" s="690"/>
      <c r="AS4" s="690"/>
      <c r="AT4" s="690"/>
      <c r="AU4" s="690"/>
      <c r="AV4" s="690"/>
      <c r="AW4" s="690"/>
      <c r="AX4" s="690"/>
      <c r="AY4" s="690"/>
      <c r="AZ4" s="690"/>
      <c r="BA4" s="690"/>
      <c r="BB4" s="690"/>
      <c r="BC4" s="690"/>
      <c r="BD4" s="690"/>
      <c r="BE4" s="690"/>
    </row>
    <row r="5" spans="1:57" s="3" customFormat="1" ht="18.75">
      <c r="A5" s="687" t="s">
        <v>121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  <c r="P5" s="688" t="s">
        <v>207</v>
      </c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688"/>
      <c r="AF5" s="688"/>
      <c r="AG5" s="688"/>
      <c r="AH5" s="688"/>
      <c r="AI5" s="688"/>
      <c r="AJ5" s="688"/>
      <c r="AK5" s="688"/>
      <c r="AL5" s="688"/>
      <c r="AM5" s="688"/>
      <c r="AN5" s="688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</row>
    <row r="6" spans="16:57" s="3" customFormat="1" ht="21" customHeight="1">
      <c r="P6" s="688" t="s">
        <v>208</v>
      </c>
      <c r="Q6" s="688"/>
      <c r="R6" s="688"/>
      <c r="S6" s="688"/>
      <c r="T6" s="688"/>
      <c r="U6" s="688"/>
      <c r="V6" s="688"/>
      <c r="W6" s="688"/>
      <c r="X6" s="688"/>
      <c r="Y6" s="688"/>
      <c r="Z6" s="688"/>
      <c r="AA6" s="688"/>
      <c r="AB6" s="688"/>
      <c r="AC6" s="688"/>
      <c r="AD6" s="688"/>
      <c r="AE6" s="688"/>
      <c r="AF6" s="688"/>
      <c r="AG6" s="688"/>
      <c r="AH6" s="688"/>
      <c r="AI6" s="688"/>
      <c r="AJ6" s="688"/>
      <c r="AK6" s="688"/>
      <c r="AL6" s="688"/>
      <c r="AM6" s="688"/>
      <c r="AN6" s="688"/>
      <c r="AO6" s="670" t="s">
        <v>5</v>
      </c>
      <c r="AP6" s="691"/>
      <c r="AQ6" s="691"/>
      <c r="AR6" s="691"/>
      <c r="AS6" s="691"/>
      <c r="AT6" s="691"/>
      <c r="AU6" s="691"/>
      <c r="AV6" s="691"/>
      <c r="AW6" s="691"/>
      <c r="AX6" s="691"/>
      <c r="AY6" s="691"/>
      <c r="AZ6" s="691"/>
      <c r="BA6" s="691"/>
      <c r="BB6" s="691"/>
      <c r="BC6" s="691"/>
      <c r="BD6" s="691"/>
      <c r="BE6" s="691"/>
    </row>
    <row r="7" spans="1:57" s="3" customFormat="1" ht="36" customHeight="1">
      <c r="A7" s="687" t="s">
        <v>206</v>
      </c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  <c r="N7" s="687"/>
      <c r="O7" s="687"/>
      <c r="P7" s="683" t="s">
        <v>223</v>
      </c>
      <c r="Q7" s="684"/>
      <c r="R7" s="684"/>
      <c r="S7" s="684"/>
      <c r="T7" s="684"/>
      <c r="U7" s="684"/>
      <c r="V7" s="684"/>
      <c r="W7" s="684"/>
      <c r="X7" s="684"/>
      <c r="Y7" s="684"/>
      <c r="Z7" s="684"/>
      <c r="AA7" s="684"/>
      <c r="AB7" s="684"/>
      <c r="AC7" s="684"/>
      <c r="AD7" s="684"/>
      <c r="AE7" s="684"/>
      <c r="AF7" s="684"/>
      <c r="AG7" s="684"/>
      <c r="AH7" s="684"/>
      <c r="AI7" s="684"/>
      <c r="AJ7" s="684"/>
      <c r="AK7" s="684"/>
      <c r="AL7" s="684"/>
      <c r="AM7" s="684"/>
      <c r="AN7" s="684"/>
      <c r="AO7" s="691"/>
      <c r="AP7" s="691"/>
      <c r="AQ7" s="691"/>
      <c r="AR7" s="691"/>
      <c r="AS7" s="691"/>
      <c r="AT7" s="691"/>
      <c r="AU7" s="691"/>
      <c r="AV7" s="691"/>
      <c r="AW7" s="691"/>
      <c r="AX7" s="691"/>
      <c r="AY7" s="691"/>
      <c r="AZ7" s="691"/>
      <c r="BA7" s="691"/>
      <c r="BB7" s="691"/>
      <c r="BC7" s="691"/>
      <c r="BD7" s="691"/>
      <c r="BE7" s="691"/>
    </row>
    <row r="8" spans="16:57" s="3" customFormat="1" ht="28.5" customHeight="1">
      <c r="P8" s="683" t="s">
        <v>209</v>
      </c>
      <c r="Q8" s="684"/>
      <c r="R8" s="684"/>
      <c r="S8" s="684"/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684"/>
      <c r="AJ8" s="684"/>
      <c r="AK8" s="684"/>
      <c r="AL8" s="684"/>
      <c r="AM8" s="684"/>
      <c r="AN8" s="684"/>
      <c r="AO8" s="691"/>
      <c r="AP8" s="691"/>
      <c r="AQ8" s="691"/>
      <c r="AR8" s="691"/>
      <c r="AS8" s="691"/>
      <c r="AT8" s="691"/>
      <c r="AU8" s="691"/>
      <c r="AV8" s="691"/>
      <c r="AW8" s="691"/>
      <c r="AX8" s="691"/>
      <c r="AY8" s="691"/>
      <c r="AZ8" s="691"/>
      <c r="BA8" s="691"/>
      <c r="BB8" s="691"/>
      <c r="BC8" s="691"/>
      <c r="BD8" s="691"/>
      <c r="BE8" s="691"/>
    </row>
    <row r="9" spans="16:57" s="3" customFormat="1" ht="27" customHeight="1">
      <c r="P9" s="908"/>
      <c r="Q9" s="908"/>
      <c r="R9" s="908"/>
      <c r="S9" s="908"/>
      <c r="T9" s="908"/>
      <c r="U9" s="908"/>
      <c r="V9" s="908"/>
      <c r="W9" s="908"/>
      <c r="X9" s="908"/>
      <c r="Y9" s="908"/>
      <c r="Z9" s="908"/>
      <c r="AA9" s="908"/>
      <c r="AB9" s="908"/>
      <c r="AC9" s="908"/>
      <c r="AD9" s="908"/>
      <c r="AE9" s="908"/>
      <c r="AF9" s="908"/>
      <c r="AG9" s="908"/>
      <c r="AH9" s="908"/>
      <c r="AI9" s="908"/>
      <c r="AJ9" s="908"/>
      <c r="AK9" s="908"/>
      <c r="AL9" s="908"/>
      <c r="AM9" s="908"/>
      <c r="AN9" s="908"/>
      <c r="AO9" s="670" t="s">
        <v>91</v>
      </c>
      <c r="AP9" s="671"/>
      <c r="AQ9" s="671"/>
      <c r="AR9" s="671"/>
      <c r="AS9" s="671"/>
      <c r="AT9" s="671"/>
      <c r="AU9" s="671"/>
      <c r="AV9" s="671"/>
      <c r="AW9" s="671"/>
      <c r="AX9" s="671"/>
      <c r="AY9" s="671"/>
      <c r="AZ9" s="671"/>
      <c r="BA9" s="671"/>
      <c r="BB9" s="671"/>
      <c r="BC9" s="671"/>
      <c r="BD9" s="671"/>
      <c r="BE9" s="671"/>
    </row>
    <row r="10" spans="16:57" s="3" customFormat="1" ht="33.75" customHeight="1">
      <c r="P10" s="685" t="s">
        <v>224</v>
      </c>
      <c r="Q10" s="685"/>
      <c r="R10" s="685"/>
      <c r="S10" s="685"/>
      <c r="T10" s="685"/>
      <c r="U10" s="685"/>
      <c r="V10" s="685"/>
      <c r="W10" s="685"/>
      <c r="X10" s="685"/>
      <c r="Y10" s="685"/>
      <c r="Z10" s="685"/>
      <c r="AA10" s="685"/>
      <c r="AB10" s="685"/>
      <c r="AC10" s="685"/>
      <c r="AD10" s="685"/>
      <c r="AE10" s="685"/>
      <c r="AF10" s="685"/>
      <c r="AG10" s="685"/>
      <c r="AH10" s="685"/>
      <c r="AI10" s="685"/>
      <c r="AJ10" s="685"/>
      <c r="AK10" s="685"/>
      <c r="AL10" s="685"/>
      <c r="AM10" s="685"/>
      <c r="AN10" s="685"/>
      <c r="AO10" s="671"/>
      <c r="AP10" s="671"/>
      <c r="AQ10" s="671"/>
      <c r="AR10" s="671"/>
      <c r="AS10" s="671"/>
      <c r="AT10" s="671"/>
      <c r="AU10" s="671"/>
      <c r="AV10" s="671"/>
      <c r="AW10" s="671"/>
      <c r="AX10" s="671"/>
      <c r="AY10" s="671"/>
      <c r="AZ10" s="671"/>
      <c r="BA10" s="671"/>
      <c r="BB10" s="671"/>
      <c r="BC10" s="671"/>
      <c r="BD10" s="671"/>
      <c r="BE10" s="671"/>
    </row>
    <row r="11" spans="16:57" s="3" customFormat="1" ht="43.5" customHeight="1"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670" t="s">
        <v>6</v>
      </c>
      <c r="AP11" s="670"/>
      <c r="AQ11" s="670"/>
      <c r="AR11" s="670"/>
      <c r="AS11" s="670"/>
      <c r="AT11" s="670"/>
      <c r="AU11" s="670"/>
      <c r="AV11" s="670"/>
      <c r="AW11" s="670"/>
      <c r="AX11" s="670"/>
      <c r="AY11" s="670"/>
      <c r="AZ11" s="670"/>
      <c r="BA11" s="670"/>
      <c r="BB11" s="670"/>
      <c r="BC11" s="670"/>
      <c r="BD11" s="670"/>
      <c r="BE11" s="670"/>
    </row>
    <row r="12" spans="1:57" s="3" customFormat="1" ht="18.75">
      <c r="A12" s="662" t="s">
        <v>90</v>
      </c>
      <c r="B12" s="662"/>
      <c r="C12" s="662"/>
      <c r="D12" s="662"/>
      <c r="E12" s="662"/>
      <c r="F12" s="662"/>
      <c r="G12" s="662"/>
      <c r="H12" s="662"/>
      <c r="I12" s="662"/>
      <c r="J12" s="662"/>
      <c r="K12" s="662"/>
      <c r="L12" s="662"/>
      <c r="M12" s="662"/>
      <c r="N12" s="662"/>
      <c r="O12" s="662"/>
      <c r="P12" s="662"/>
      <c r="Q12" s="662"/>
      <c r="R12" s="662"/>
      <c r="S12" s="662"/>
      <c r="T12" s="662"/>
      <c r="U12" s="662"/>
      <c r="V12" s="662"/>
      <c r="W12" s="662"/>
      <c r="X12" s="662"/>
      <c r="Y12" s="662"/>
      <c r="Z12" s="662"/>
      <c r="AA12" s="662"/>
      <c r="AB12" s="662"/>
      <c r="AC12" s="662"/>
      <c r="AD12" s="662"/>
      <c r="AE12" s="662"/>
      <c r="AF12" s="662"/>
      <c r="AG12" s="662"/>
      <c r="AH12" s="662"/>
      <c r="AI12" s="662"/>
      <c r="AJ12" s="662"/>
      <c r="AK12" s="662"/>
      <c r="AL12" s="662"/>
      <c r="AM12" s="662"/>
      <c r="AN12" s="662"/>
      <c r="AO12" s="662"/>
      <c r="AP12" s="662"/>
      <c r="AQ12" s="662"/>
      <c r="AR12" s="662"/>
      <c r="AS12" s="662"/>
      <c r="AT12" s="662"/>
      <c r="AU12" s="662"/>
      <c r="AV12" s="662"/>
      <c r="AW12" s="662"/>
      <c r="AX12" s="662"/>
      <c r="AY12" s="662"/>
      <c r="AZ12" s="662"/>
      <c r="BA12" s="662"/>
      <c r="BB12" s="662"/>
      <c r="BC12" s="662"/>
      <c r="BD12" s="662"/>
      <c r="BE12" s="662"/>
    </row>
    <row r="13" ht="16.5" thickBot="1"/>
    <row r="14" spans="1:256" ht="15.75" customHeight="1" thickBot="1">
      <c r="A14" s="663" t="s">
        <v>7</v>
      </c>
      <c r="B14" s="665" t="s">
        <v>9</v>
      </c>
      <c r="C14" s="666"/>
      <c r="D14" s="666"/>
      <c r="E14" s="667"/>
      <c r="F14" s="665" t="s">
        <v>10</v>
      </c>
      <c r="G14" s="666"/>
      <c r="H14" s="666"/>
      <c r="I14" s="667"/>
      <c r="J14" s="668" t="s">
        <v>11</v>
      </c>
      <c r="K14" s="669"/>
      <c r="L14" s="669"/>
      <c r="M14" s="669"/>
      <c r="N14" s="668" t="s">
        <v>12</v>
      </c>
      <c r="O14" s="669"/>
      <c r="P14" s="669"/>
      <c r="Q14" s="669"/>
      <c r="R14" s="686"/>
      <c r="S14" s="668" t="s">
        <v>13</v>
      </c>
      <c r="T14" s="731"/>
      <c r="U14" s="731"/>
      <c r="V14" s="731"/>
      <c r="W14" s="669"/>
      <c r="X14" s="668" t="s">
        <v>14</v>
      </c>
      <c r="Y14" s="669"/>
      <c r="Z14" s="669"/>
      <c r="AA14" s="686"/>
      <c r="AB14" s="665" t="s">
        <v>15</v>
      </c>
      <c r="AC14" s="666"/>
      <c r="AD14" s="666"/>
      <c r="AE14" s="667"/>
      <c r="AF14" s="665" t="s">
        <v>16</v>
      </c>
      <c r="AG14" s="666"/>
      <c r="AH14" s="666"/>
      <c r="AI14" s="667"/>
      <c r="AJ14" s="668" t="s">
        <v>17</v>
      </c>
      <c r="AK14" s="731"/>
      <c r="AL14" s="731"/>
      <c r="AM14" s="731"/>
      <c r="AN14" s="669"/>
      <c r="AO14" s="668" t="s">
        <v>18</v>
      </c>
      <c r="AP14" s="669"/>
      <c r="AQ14" s="669"/>
      <c r="AR14" s="686"/>
      <c r="AS14" s="668" t="s">
        <v>19</v>
      </c>
      <c r="AT14" s="731"/>
      <c r="AU14" s="731"/>
      <c r="AV14" s="731"/>
      <c r="AW14" s="669"/>
      <c r="AX14" s="668" t="s">
        <v>8</v>
      </c>
      <c r="AY14" s="669"/>
      <c r="AZ14" s="669"/>
      <c r="BA14" s="686"/>
      <c r="BB14" s="337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6.5" thickBot="1">
      <c r="A15" s="664"/>
      <c r="B15" s="339">
        <v>1</v>
      </c>
      <c r="C15" s="340">
        <v>2</v>
      </c>
      <c r="D15" s="340">
        <v>3</v>
      </c>
      <c r="E15" s="341">
        <v>4</v>
      </c>
      <c r="F15" s="339">
        <v>5</v>
      </c>
      <c r="G15" s="340">
        <v>6</v>
      </c>
      <c r="H15" s="340">
        <v>7</v>
      </c>
      <c r="I15" s="341">
        <v>8</v>
      </c>
      <c r="J15" s="339">
        <v>9</v>
      </c>
      <c r="K15" s="340">
        <v>10</v>
      </c>
      <c r="L15" s="340">
        <v>11</v>
      </c>
      <c r="M15" s="342">
        <v>12</v>
      </c>
      <c r="N15" s="343">
        <v>13</v>
      </c>
      <c r="O15" s="339">
        <v>14</v>
      </c>
      <c r="P15" s="340">
        <v>15</v>
      </c>
      <c r="Q15" s="340">
        <v>16</v>
      </c>
      <c r="R15" s="341">
        <v>17</v>
      </c>
      <c r="S15" s="339">
        <v>18</v>
      </c>
      <c r="T15" s="340">
        <v>19</v>
      </c>
      <c r="U15" s="340">
        <v>20</v>
      </c>
      <c r="V15" s="341">
        <v>21</v>
      </c>
      <c r="W15" s="344">
        <v>22</v>
      </c>
      <c r="X15" s="339">
        <v>23</v>
      </c>
      <c r="Y15" s="340">
        <v>24</v>
      </c>
      <c r="Z15" s="340">
        <v>25</v>
      </c>
      <c r="AA15" s="341">
        <v>26</v>
      </c>
      <c r="AB15" s="339">
        <v>27</v>
      </c>
      <c r="AC15" s="340">
        <v>28</v>
      </c>
      <c r="AD15" s="340">
        <v>29</v>
      </c>
      <c r="AE15" s="341">
        <v>30</v>
      </c>
      <c r="AF15" s="339">
        <v>31</v>
      </c>
      <c r="AG15" s="340">
        <v>32</v>
      </c>
      <c r="AH15" s="340">
        <v>33</v>
      </c>
      <c r="AI15" s="341">
        <v>34</v>
      </c>
      <c r="AJ15" s="339">
        <v>35</v>
      </c>
      <c r="AK15" s="340">
        <v>36</v>
      </c>
      <c r="AL15" s="340">
        <v>37</v>
      </c>
      <c r="AM15" s="342">
        <v>38</v>
      </c>
      <c r="AN15" s="345">
        <v>39</v>
      </c>
      <c r="AO15" s="346">
        <v>40</v>
      </c>
      <c r="AP15" s="347">
        <v>41</v>
      </c>
      <c r="AQ15" s="340">
        <v>42</v>
      </c>
      <c r="AR15" s="341">
        <v>43</v>
      </c>
      <c r="AS15" s="339">
        <v>44</v>
      </c>
      <c r="AT15" s="340">
        <v>45</v>
      </c>
      <c r="AU15" s="340">
        <v>46</v>
      </c>
      <c r="AV15" s="341">
        <v>47</v>
      </c>
      <c r="AW15" s="344">
        <v>48</v>
      </c>
      <c r="AX15" s="339">
        <v>49</v>
      </c>
      <c r="AY15" s="340">
        <v>50</v>
      </c>
      <c r="AZ15" s="340">
        <v>51</v>
      </c>
      <c r="BA15" s="341">
        <v>52</v>
      </c>
      <c r="BB15" s="338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thickBot="1">
      <c r="A16" s="348">
        <v>3</v>
      </c>
      <c r="B16" s="349" t="s">
        <v>20</v>
      </c>
      <c r="C16" s="350" t="s">
        <v>92</v>
      </c>
      <c r="D16" s="351"/>
      <c r="E16" s="352"/>
      <c r="F16" s="353"/>
      <c r="G16" s="354"/>
      <c r="H16" s="354"/>
      <c r="I16" s="354"/>
      <c r="J16" s="355"/>
      <c r="K16" s="356"/>
      <c r="L16" s="354"/>
      <c r="M16" s="357"/>
      <c r="N16" s="358"/>
      <c r="O16" s="353"/>
      <c r="P16" s="354"/>
      <c r="Q16" s="359" t="s">
        <v>21</v>
      </c>
      <c r="R16" s="360" t="s">
        <v>93</v>
      </c>
      <c r="S16" s="349" t="s">
        <v>20</v>
      </c>
      <c r="T16" s="350" t="s">
        <v>225</v>
      </c>
      <c r="U16" s="350"/>
      <c r="V16" s="350"/>
      <c r="W16" s="361"/>
      <c r="X16" s="349"/>
      <c r="Y16" s="350"/>
      <c r="Z16" s="350"/>
      <c r="AA16" s="362"/>
      <c r="AB16" s="363"/>
      <c r="AC16" s="359"/>
      <c r="AD16" s="359"/>
      <c r="AE16" s="364"/>
      <c r="AF16" s="365"/>
      <c r="AG16" s="359"/>
      <c r="AH16" s="359"/>
      <c r="AI16" s="366"/>
      <c r="AJ16" s="349"/>
      <c r="AK16" s="350"/>
      <c r="AL16" s="350"/>
      <c r="AM16" s="350"/>
      <c r="AN16" s="362"/>
      <c r="AO16" s="350"/>
      <c r="AP16" s="367" t="s">
        <v>94</v>
      </c>
      <c r="AQ16" s="367" t="s">
        <v>21</v>
      </c>
      <c r="AR16" s="368" t="s">
        <v>22</v>
      </c>
      <c r="AS16" s="369" t="s">
        <v>22</v>
      </c>
      <c r="AT16" s="370" t="s">
        <v>22</v>
      </c>
      <c r="AU16" s="370" t="s">
        <v>22</v>
      </c>
      <c r="AV16" s="370" t="s">
        <v>22</v>
      </c>
      <c r="AW16" s="419" t="s">
        <v>22</v>
      </c>
      <c r="AX16" s="421" t="s">
        <v>22</v>
      </c>
      <c r="AY16" s="370" t="s">
        <v>22</v>
      </c>
      <c r="AZ16" s="370" t="s">
        <v>22</v>
      </c>
      <c r="BA16" s="371" t="s">
        <v>22</v>
      </c>
      <c r="BB16" s="33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thickBot="1">
      <c r="A17" s="348">
        <v>4</v>
      </c>
      <c r="B17" s="349" t="s">
        <v>20</v>
      </c>
      <c r="C17" s="350" t="s">
        <v>92</v>
      </c>
      <c r="D17" s="372"/>
      <c r="E17" s="373"/>
      <c r="F17" s="374"/>
      <c r="G17" s="375"/>
      <c r="H17" s="375"/>
      <c r="I17" s="375"/>
      <c r="J17" s="376"/>
      <c r="K17" s="377"/>
      <c r="L17" s="378"/>
      <c r="M17" s="379"/>
      <c r="N17" s="380"/>
      <c r="O17" s="381"/>
      <c r="P17" s="378"/>
      <c r="Q17" s="382" t="s">
        <v>21</v>
      </c>
      <c r="R17" s="360" t="s">
        <v>93</v>
      </c>
      <c r="S17" s="383" t="s">
        <v>20</v>
      </c>
      <c r="T17" s="384" t="s">
        <v>225</v>
      </c>
      <c r="U17" s="384"/>
      <c r="V17" s="384"/>
      <c r="W17" s="385"/>
      <c r="X17" s="383"/>
      <c r="Y17" s="384"/>
      <c r="Z17" s="384"/>
      <c r="AA17" s="386"/>
      <c r="AB17" s="382"/>
      <c r="AC17" s="367"/>
      <c r="AD17" s="367"/>
      <c r="AE17" s="360"/>
      <c r="AF17" s="365"/>
      <c r="AG17" s="359"/>
      <c r="AH17" s="359"/>
      <c r="AI17" s="366"/>
      <c r="AJ17" s="365"/>
      <c r="AK17" s="359"/>
      <c r="AL17" s="359"/>
      <c r="AM17" s="359"/>
      <c r="AN17" s="364"/>
      <c r="AO17" s="359"/>
      <c r="AP17" s="367" t="s">
        <v>94</v>
      </c>
      <c r="AQ17" s="367" t="s">
        <v>21</v>
      </c>
      <c r="AR17" s="368" t="s">
        <v>22</v>
      </c>
      <c r="AS17" s="383" t="s">
        <v>22</v>
      </c>
      <c r="AT17" s="382" t="s">
        <v>22</v>
      </c>
      <c r="AU17" s="367" t="s">
        <v>22</v>
      </c>
      <c r="AV17" s="367" t="s">
        <v>22</v>
      </c>
      <c r="AW17" s="368" t="s">
        <v>22</v>
      </c>
      <c r="AX17" s="422" t="s">
        <v>22</v>
      </c>
      <c r="AY17" s="367" t="s">
        <v>22</v>
      </c>
      <c r="AZ17" s="370" t="s">
        <v>22</v>
      </c>
      <c r="BA17" s="371" t="s">
        <v>22</v>
      </c>
      <c r="BB17" s="338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thickBot="1">
      <c r="A18" s="387">
        <v>5</v>
      </c>
      <c r="B18" s="349" t="s">
        <v>20</v>
      </c>
      <c r="C18" s="350" t="s">
        <v>92</v>
      </c>
      <c r="D18" s="388"/>
      <c r="E18" s="389"/>
      <c r="F18" s="390"/>
      <c r="G18" s="388"/>
      <c r="H18" s="388"/>
      <c r="I18" s="388"/>
      <c r="J18" s="389"/>
      <c r="K18" s="391"/>
      <c r="L18" s="392"/>
      <c r="M18" s="393"/>
      <c r="N18" s="394"/>
      <c r="O18" s="395"/>
      <c r="P18" s="392"/>
      <c r="Q18" s="396" t="s">
        <v>21</v>
      </c>
      <c r="R18" s="397" t="s">
        <v>93</v>
      </c>
      <c r="S18" s="398" t="s">
        <v>20</v>
      </c>
      <c r="T18" s="399" t="s">
        <v>225</v>
      </c>
      <c r="U18" s="399"/>
      <c r="V18" s="399"/>
      <c r="W18" s="400"/>
      <c r="X18" s="398"/>
      <c r="Y18" s="399"/>
      <c r="Z18" s="399"/>
      <c r="AA18" s="401"/>
      <c r="AB18" s="402"/>
      <c r="AC18" s="399"/>
      <c r="AD18" s="399" t="s">
        <v>94</v>
      </c>
      <c r="AE18" s="397" t="s">
        <v>21</v>
      </c>
      <c r="AF18" s="403" t="s">
        <v>23</v>
      </c>
      <c r="AG18" s="404" t="s">
        <v>23</v>
      </c>
      <c r="AH18" s="404" t="s">
        <v>23</v>
      </c>
      <c r="AI18" s="405" t="s">
        <v>23</v>
      </c>
      <c r="AJ18" s="406" t="s">
        <v>23</v>
      </c>
      <c r="AK18" s="396" t="s">
        <v>23</v>
      </c>
      <c r="AL18" s="396" t="s">
        <v>23</v>
      </c>
      <c r="AM18" s="396" t="s">
        <v>23</v>
      </c>
      <c r="AN18" s="397" t="s">
        <v>23</v>
      </c>
      <c r="AO18" s="396" t="s">
        <v>23</v>
      </c>
      <c r="AP18" s="396" t="s">
        <v>23</v>
      </c>
      <c r="AQ18" s="396" t="s">
        <v>220</v>
      </c>
      <c r="AR18" s="405" t="s">
        <v>220</v>
      </c>
      <c r="AS18" s="407" t="s">
        <v>221</v>
      </c>
      <c r="AT18" s="408" t="s">
        <v>221</v>
      </c>
      <c r="AU18" s="409" t="s">
        <v>221</v>
      </c>
      <c r="AV18" s="409" t="s">
        <v>221</v>
      </c>
      <c r="AW18" s="420" t="s">
        <v>221</v>
      </c>
      <c r="AX18" s="423" t="s">
        <v>221</v>
      </c>
      <c r="AY18" s="409" t="s">
        <v>221</v>
      </c>
      <c r="AZ18" s="409" t="s">
        <v>221</v>
      </c>
      <c r="BA18" s="410" t="s">
        <v>221</v>
      </c>
      <c r="BB18" s="335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57" ht="15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47" ht="15.75">
      <c r="A20" s="681" t="s">
        <v>226</v>
      </c>
      <c r="B20" s="681"/>
      <c r="C20" s="681"/>
      <c r="D20" s="681"/>
      <c r="E20" s="681"/>
      <c r="F20" s="681"/>
      <c r="G20" s="681"/>
      <c r="H20" s="681"/>
      <c r="I20" s="681"/>
      <c r="J20" s="682"/>
      <c r="K20" s="682"/>
      <c r="L20" s="682"/>
      <c r="M20" s="682"/>
      <c r="N20" s="682"/>
      <c r="O20" s="682"/>
      <c r="P20" s="682"/>
      <c r="Q20" s="682"/>
      <c r="R20" s="682"/>
      <c r="S20" s="682"/>
      <c r="T20" s="682"/>
      <c r="U20" s="682"/>
      <c r="V20" s="682"/>
      <c r="W20" s="682"/>
      <c r="X20" s="682"/>
      <c r="Y20" s="682"/>
      <c r="Z20" s="682"/>
      <c r="AA20" s="682"/>
      <c r="AB20" s="682"/>
      <c r="AC20" s="682"/>
      <c r="AD20" s="682"/>
      <c r="AE20" s="682"/>
      <c r="AF20" s="682"/>
      <c r="AG20" s="682"/>
      <c r="AH20" s="682"/>
      <c r="AI20" s="682"/>
      <c r="AJ20" s="682"/>
      <c r="AK20" s="682"/>
      <c r="AL20" s="682"/>
      <c r="AM20" s="682"/>
      <c r="AN20" s="682"/>
      <c r="AO20" s="682"/>
      <c r="AP20" s="682"/>
      <c r="AQ20" s="682"/>
      <c r="AR20" s="682"/>
      <c r="AS20" s="682"/>
      <c r="AT20" s="682"/>
      <c r="AU20" s="682"/>
    </row>
    <row r="21" spans="1:60" ht="19.5" thickBot="1">
      <c r="A21" s="705" t="s">
        <v>229</v>
      </c>
      <c r="B21" s="706"/>
      <c r="C21" s="706"/>
      <c r="D21" s="706"/>
      <c r="E21" s="706"/>
      <c r="F21" s="706"/>
      <c r="G21" s="706"/>
      <c r="H21" s="706"/>
      <c r="I21" s="706"/>
      <c r="J21" s="706"/>
      <c r="K21" s="706"/>
      <c r="L21" s="706"/>
      <c r="M21" s="706"/>
      <c r="N21" s="706"/>
      <c r="O21" s="706"/>
      <c r="P21" s="706"/>
      <c r="Q21" s="706"/>
      <c r="R21" s="706"/>
      <c r="S21" s="706"/>
      <c r="T21" s="706"/>
      <c r="U21" s="706"/>
      <c r="V21" s="706"/>
      <c r="W21" s="706"/>
      <c r="X21" s="706"/>
      <c r="Y21" s="706"/>
      <c r="Z21" s="706"/>
      <c r="AA21" s="706"/>
      <c r="AB21" s="706"/>
      <c r="AC21" s="706"/>
      <c r="AD21" s="706"/>
      <c r="AE21" s="706"/>
      <c r="AF21" s="706"/>
      <c r="AG21" s="706"/>
      <c r="AH21" s="706"/>
      <c r="AI21" s="706"/>
      <c r="AJ21" s="706"/>
      <c r="AK21" s="706"/>
      <c r="AL21" s="706"/>
      <c r="AM21" s="706"/>
      <c r="AN21" s="706"/>
      <c r="AO21" s="706"/>
      <c r="AP21" s="706"/>
      <c r="AQ21" s="706"/>
      <c r="AR21" s="706"/>
      <c r="AS21" s="706"/>
      <c r="AT21" s="706"/>
      <c r="AU21" s="706"/>
      <c r="AV21" s="706"/>
      <c r="AW21" s="706"/>
      <c r="AX21" s="706"/>
      <c r="AY21" s="706"/>
      <c r="AZ21" s="706"/>
      <c r="BA21" s="706"/>
      <c r="BB21" s="87"/>
      <c r="BC21" s="87"/>
      <c r="BD21" s="87"/>
      <c r="BE21" s="87"/>
      <c r="BF21" s="87"/>
      <c r="BG21" s="87"/>
      <c r="BH21" s="87"/>
    </row>
    <row r="22" spans="1:60" ht="12.75" customHeight="1">
      <c r="A22" s="707" t="s">
        <v>7</v>
      </c>
      <c r="B22" s="674"/>
      <c r="C22" s="758" t="s">
        <v>227</v>
      </c>
      <c r="D22" s="673"/>
      <c r="E22" s="673"/>
      <c r="F22" s="673"/>
      <c r="G22" s="714" t="s">
        <v>228</v>
      </c>
      <c r="H22" s="715"/>
      <c r="I22" s="715"/>
      <c r="J22" s="716"/>
      <c r="K22" s="717"/>
      <c r="L22" s="783" t="s">
        <v>112</v>
      </c>
      <c r="M22" s="784"/>
      <c r="N22" s="784"/>
      <c r="O22" s="784"/>
      <c r="P22" s="785"/>
      <c r="Q22" s="708" t="s">
        <v>113</v>
      </c>
      <c r="R22" s="673"/>
      <c r="S22" s="709"/>
      <c r="T22" s="708" t="s">
        <v>222</v>
      </c>
      <c r="U22" s="673"/>
      <c r="V22" s="673"/>
      <c r="W22" s="672" t="s">
        <v>108</v>
      </c>
      <c r="X22" s="673"/>
      <c r="Y22" s="674"/>
      <c r="Z22" s="89"/>
      <c r="AA22" s="759" t="s">
        <v>114</v>
      </c>
      <c r="AB22" s="760"/>
      <c r="AC22" s="760"/>
      <c r="AD22" s="760"/>
      <c r="AE22" s="760"/>
      <c r="AF22" s="761"/>
      <c r="AG22" s="762"/>
      <c r="AH22" s="770" t="s">
        <v>230</v>
      </c>
      <c r="AI22" s="761"/>
      <c r="AJ22" s="761"/>
      <c r="AK22" s="771"/>
      <c r="AL22" s="771"/>
      <c r="AM22" s="772"/>
      <c r="AN22" s="736" t="s">
        <v>26</v>
      </c>
      <c r="AO22" s="736"/>
      <c r="AP22" s="736"/>
      <c r="AQ22" s="736"/>
      <c r="AR22" s="737"/>
      <c r="AS22" s="411"/>
      <c r="AT22" s="411"/>
      <c r="AU22" s="411"/>
      <c r="AV22" s="411"/>
      <c r="AW22" s="411"/>
      <c r="AX22" s="411"/>
      <c r="AY22" s="412"/>
      <c r="AZ22" s="337"/>
      <c r="BA22" s="337"/>
      <c r="BB22" s="2"/>
      <c r="BC22" s="2"/>
      <c r="BD22" s="6"/>
      <c r="BE22" s="88"/>
      <c r="BF22" s="87"/>
      <c r="BG22" s="87"/>
      <c r="BH22" s="87"/>
    </row>
    <row r="23" spans="1:60" ht="22.5" customHeight="1">
      <c r="A23" s="675"/>
      <c r="B23" s="677"/>
      <c r="C23" s="676"/>
      <c r="D23" s="676"/>
      <c r="E23" s="676"/>
      <c r="F23" s="676"/>
      <c r="G23" s="718"/>
      <c r="H23" s="719"/>
      <c r="I23" s="719"/>
      <c r="J23" s="720"/>
      <c r="K23" s="721"/>
      <c r="L23" s="786"/>
      <c r="M23" s="787"/>
      <c r="N23" s="787"/>
      <c r="O23" s="787"/>
      <c r="P23" s="788"/>
      <c r="Q23" s="710"/>
      <c r="R23" s="676"/>
      <c r="S23" s="711"/>
      <c r="T23" s="710"/>
      <c r="U23" s="676"/>
      <c r="V23" s="676"/>
      <c r="W23" s="675"/>
      <c r="X23" s="676"/>
      <c r="Y23" s="677"/>
      <c r="Z23" s="89"/>
      <c r="AA23" s="763"/>
      <c r="AB23" s="764"/>
      <c r="AC23" s="764"/>
      <c r="AD23" s="764"/>
      <c r="AE23" s="764"/>
      <c r="AF23" s="765"/>
      <c r="AG23" s="766"/>
      <c r="AH23" s="773"/>
      <c r="AI23" s="765"/>
      <c r="AJ23" s="765"/>
      <c r="AK23" s="774"/>
      <c r="AL23" s="774"/>
      <c r="AM23" s="775"/>
      <c r="AN23" s="738"/>
      <c r="AO23" s="738"/>
      <c r="AP23" s="738"/>
      <c r="AQ23" s="738"/>
      <c r="AR23" s="739"/>
      <c r="AS23" s="411"/>
      <c r="AT23" s="411"/>
      <c r="AU23" s="411"/>
      <c r="AV23" s="411"/>
      <c r="AW23" s="411"/>
      <c r="AX23" s="411"/>
      <c r="AY23" s="337"/>
      <c r="AZ23" s="337"/>
      <c r="BA23" s="337"/>
      <c r="BB23" s="2"/>
      <c r="BC23" s="2"/>
      <c r="BD23" s="6"/>
      <c r="BE23" s="88"/>
      <c r="BF23" s="87"/>
      <c r="BG23" s="87"/>
      <c r="BH23" s="87"/>
    </row>
    <row r="24" spans="1:60" ht="37.5" customHeight="1" thickBot="1">
      <c r="A24" s="678"/>
      <c r="B24" s="680"/>
      <c r="C24" s="679"/>
      <c r="D24" s="679"/>
      <c r="E24" s="679"/>
      <c r="F24" s="679"/>
      <c r="G24" s="718"/>
      <c r="H24" s="719"/>
      <c r="I24" s="719"/>
      <c r="J24" s="720"/>
      <c r="K24" s="721"/>
      <c r="L24" s="789"/>
      <c r="M24" s="752"/>
      <c r="N24" s="752"/>
      <c r="O24" s="752"/>
      <c r="P24" s="753"/>
      <c r="Q24" s="712"/>
      <c r="R24" s="679"/>
      <c r="S24" s="713"/>
      <c r="T24" s="712"/>
      <c r="U24" s="679"/>
      <c r="V24" s="679"/>
      <c r="W24" s="678"/>
      <c r="X24" s="679"/>
      <c r="Y24" s="680"/>
      <c r="Z24" s="89"/>
      <c r="AA24" s="767"/>
      <c r="AB24" s="768"/>
      <c r="AC24" s="768"/>
      <c r="AD24" s="768"/>
      <c r="AE24" s="768"/>
      <c r="AF24" s="768"/>
      <c r="AG24" s="769"/>
      <c r="AH24" s="776"/>
      <c r="AI24" s="768"/>
      <c r="AJ24" s="768"/>
      <c r="AK24" s="768"/>
      <c r="AL24" s="768"/>
      <c r="AM24" s="769"/>
      <c r="AN24" s="738"/>
      <c r="AO24" s="738"/>
      <c r="AP24" s="738"/>
      <c r="AQ24" s="738"/>
      <c r="AR24" s="739"/>
      <c r="AS24" s="411"/>
      <c r="AT24" s="411"/>
      <c r="AU24" s="411"/>
      <c r="AV24" s="411"/>
      <c r="AW24" s="411"/>
      <c r="AX24" s="411"/>
      <c r="AY24" s="337"/>
      <c r="AZ24" s="337"/>
      <c r="BA24" s="337"/>
      <c r="BB24" s="333"/>
      <c r="BC24" s="4"/>
      <c r="BD24" s="6"/>
      <c r="BE24" s="88"/>
      <c r="BF24" s="87"/>
      <c r="BG24" s="87"/>
      <c r="BH24" s="87"/>
    </row>
    <row r="25" spans="1:60" ht="41.25" customHeight="1">
      <c r="A25" s="696">
        <v>3</v>
      </c>
      <c r="B25" s="697"/>
      <c r="C25" s="703">
        <v>35</v>
      </c>
      <c r="D25" s="704"/>
      <c r="E25" s="704"/>
      <c r="F25" s="704"/>
      <c r="G25" s="777">
        <v>6</v>
      </c>
      <c r="H25" s="778"/>
      <c r="I25" s="778"/>
      <c r="J25" s="720"/>
      <c r="K25" s="721"/>
      <c r="L25" s="790"/>
      <c r="M25" s="791"/>
      <c r="N25" s="791"/>
      <c r="O25" s="791"/>
      <c r="P25" s="792"/>
      <c r="Q25" s="698"/>
      <c r="R25" s="699"/>
      <c r="S25" s="700"/>
      <c r="T25" s="701">
        <v>11</v>
      </c>
      <c r="U25" s="702"/>
      <c r="V25" s="702"/>
      <c r="W25" s="696">
        <f>SUM(C25:V25)</f>
        <v>52</v>
      </c>
      <c r="X25" s="702"/>
      <c r="Y25" s="697"/>
      <c r="Z25" s="89"/>
      <c r="AA25" s="740" t="s">
        <v>24</v>
      </c>
      <c r="AB25" s="741"/>
      <c r="AC25" s="741"/>
      <c r="AD25" s="741"/>
      <c r="AE25" s="741"/>
      <c r="AF25" s="742"/>
      <c r="AG25" s="743"/>
      <c r="AH25" s="747" t="s">
        <v>103</v>
      </c>
      <c r="AI25" s="748"/>
      <c r="AJ25" s="748"/>
      <c r="AK25" s="749"/>
      <c r="AL25" s="749"/>
      <c r="AM25" s="750"/>
      <c r="AN25" s="754">
        <v>15</v>
      </c>
      <c r="AO25" s="754"/>
      <c r="AP25" s="754"/>
      <c r="AQ25" s="754"/>
      <c r="AR25" s="755"/>
      <c r="AS25" s="411"/>
      <c r="AT25" s="411"/>
      <c r="AU25" s="411"/>
      <c r="AV25" s="411"/>
      <c r="AW25" s="411"/>
      <c r="AX25" s="411"/>
      <c r="AY25" s="337"/>
      <c r="AZ25" s="337"/>
      <c r="BA25" s="337"/>
      <c r="BB25" s="87"/>
      <c r="BC25" s="87"/>
      <c r="BD25" s="87"/>
      <c r="BE25" s="87"/>
      <c r="BF25" s="87"/>
      <c r="BG25" s="87"/>
      <c r="BH25" s="87"/>
    </row>
    <row r="26" spans="1:53" ht="18.75" customHeight="1" thickBot="1">
      <c r="A26" s="696">
        <v>4</v>
      </c>
      <c r="B26" s="728"/>
      <c r="C26" s="703">
        <v>35</v>
      </c>
      <c r="D26" s="704"/>
      <c r="E26" s="704"/>
      <c r="F26" s="704"/>
      <c r="G26" s="777">
        <v>6</v>
      </c>
      <c r="H26" s="778"/>
      <c r="I26" s="778"/>
      <c r="J26" s="720"/>
      <c r="K26" s="721"/>
      <c r="L26" s="696"/>
      <c r="M26" s="793"/>
      <c r="N26" s="793"/>
      <c r="O26" s="793"/>
      <c r="P26" s="794"/>
      <c r="Q26" s="698"/>
      <c r="R26" s="725"/>
      <c r="S26" s="726"/>
      <c r="T26" s="701">
        <v>11</v>
      </c>
      <c r="U26" s="727"/>
      <c r="V26" s="728"/>
      <c r="W26" s="696">
        <f>SUM(C26:V26)</f>
        <v>52</v>
      </c>
      <c r="X26" s="727"/>
      <c r="Y26" s="728"/>
      <c r="Z26" s="89"/>
      <c r="AA26" s="744"/>
      <c r="AB26" s="745"/>
      <c r="AC26" s="745"/>
      <c r="AD26" s="745"/>
      <c r="AE26" s="745"/>
      <c r="AF26" s="745"/>
      <c r="AG26" s="746"/>
      <c r="AH26" s="751"/>
      <c r="AI26" s="752"/>
      <c r="AJ26" s="752"/>
      <c r="AK26" s="752"/>
      <c r="AL26" s="752"/>
      <c r="AM26" s="753"/>
      <c r="AN26" s="756"/>
      <c r="AO26" s="756"/>
      <c r="AP26" s="756"/>
      <c r="AQ26" s="756"/>
      <c r="AR26" s="757"/>
      <c r="AS26" s="417"/>
      <c r="AT26" s="417"/>
      <c r="AU26" s="417"/>
      <c r="AV26" s="417"/>
      <c r="AW26" s="417"/>
      <c r="AX26" s="417"/>
      <c r="AY26" s="417"/>
      <c r="AZ26" s="417"/>
      <c r="BA26" s="417"/>
    </row>
    <row r="27" spans="1:53" ht="19.5" thickBot="1">
      <c r="A27" s="722">
        <v>5</v>
      </c>
      <c r="B27" s="723"/>
      <c r="C27" s="703">
        <v>23</v>
      </c>
      <c r="D27" s="704"/>
      <c r="E27" s="704"/>
      <c r="F27" s="704"/>
      <c r="G27" s="777">
        <v>6</v>
      </c>
      <c r="H27" s="778"/>
      <c r="I27" s="778"/>
      <c r="J27" s="720"/>
      <c r="K27" s="721"/>
      <c r="L27" s="796">
        <v>11</v>
      </c>
      <c r="M27" s="797"/>
      <c r="N27" s="797"/>
      <c r="O27" s="797"/>
      <c r="P27" s="798"/>
      <c r="Q27" s="729">
        <v>2</v>
      </c>
      <c r="R27" s="730"/>
      <c r="S27" s="730"/>
      <c r="T27" s="733">
        <v>1</v>
      </c>
      <c r="U27" s="730"/>
      <c r="V27" s="730"/>
      <c r="W27" s="734">
        <f>SUM(C27:V27)</f>
        <v>43</v>
      </c>
      <c r="X27" s="730"/>
      <c r="Y27" s="723"/>
      <c r="Z27" s="89"/>
      <c r="AA27" s="413"/>
      <c r="AB27" s="413"/>
      <c r="AC27" s="413"/>
      <c r="AD27" s="413"/>
      <c r="AE27" s="413"/>
      <c r="AF27" s="414"/>
      <c r="AG27" s="414"/>
      <c r="AH27" s="414"/>
      <c r="AI27" s="415"/>
      <c r="AJ27" s="415"/>
      <c r="AK27" s="415"/>
      <c r="AL27" s="90"/>
      <c r="AM27" s="416"/>
      <c r="AN27" s="416"/>
      <c r="AO27" s="416"/>
      <c r="AP27" s="416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</row>
    <row r="28" spans="1:53" ht="35.25" customHeight="1" thickBot="1">
      <c r="A28" s="668" t="s">
        <v>25</v>
      </c>
      <c r="B28" s="724"/>
      <c r="C28" s="668">
        <f>SUM(C25:F27)</f>
        <v>93</v>
      </c>
      <c r="D28" s="731"/>
      <c r="E28" s="731"/>
      <c r="F28" s="731"/>
      <c r="G28" s="779">
        <f>SUM(G25:I27)</f>
        <v>18</v>
      </c>
      <c r="H28" s="780"/>
      <c r="I28" s="780"/>
      <c r="J28" s="781"/>
      <c r="K28" s="782"/>
      <c r="L28" s="668">
        <v>11</v>
      </c>
      <c r="M28" s="669"/>
      <c r="N28" s="669"/>
      <c r="O28" s="669"/>
      <c r="P28" s="795"/>
      <c r="Q28" s="735">
        <f>SUM(Q25:S27)</f>
        <v>2</v>
      </c>
      <c r="R28" s="731"/>
      <c r="S28" s="731"/>
      <c r="T28" s="735">
        <f>SUM(T25:V27)</f>
        <v>23</v>
      </c>
      <c r="U28" s="731"/>
      <c r="V28" s="731"/>
      <c r="W28" s="668">
        <f>SUM(W25:Y27)</f>
        <v>147</v>
      </c>
      <c r="X28" s="731"/>
      <c r="Y28" s="732"/>
      <c r="Z28" s="89"/>
      <c r="AA28" s="418"/>
      <c r="AB28" s="413"/>
      <c r="AC28" s="413"/>
      <c r="AD28" s="413"/>
      <c r="AE28" s="413"/>
      <c r="AF28" s="336"/>
      <c r="AG28" s="336"/>
      <c r="AH28" s="336"/>
      <c r="AI28" s="336"/>
      <c r="AJ28" s="336"/>
      <c r="AK28" s="336"/>
      <c r="AL28" s="91"/>
      <c r="AM28" s="416"/>
      <c r="AN28" s="416"/>
      <c r="AO28" s="416"/>
      <c r="AP28" s="416"/>
      <c r="AQ28" s="417"/>
      <c r="AR28" s="417"/>
      <c r="AS28" s="417"/>
      <c r="AT28" s="417"/>
      <c r="AU28" s="417"/>
      <c r="AV28" s="417"/>
      <c r="AW28" s="417"/>
      <c r="AX28" s="417"/>
      <c r="AY28" s="417"/>
      <c r="AZ28" s="417"/>
      <c r="BA28" s="417"/>
    </row>
  </sheetData>
  <sheetProtection selectLockedCells="1" selectUnlockedCells="1"/>
  <mergeCells count="77">
    <mergeCell ref="G25:K25"/>
    <mergeCell ref="G26:K26"/>
    <mergeCell ref="G27:K27"/>
    <mergeCell ref="G28:K28"/>
    <mergeCell ref="L22:P24"/>
    <mergeCell ref="L25:P25"/>
    <mergeCell ref="L26:P26"/>
    <mergeCell ref="L28:P28"/>
    <mergeCell ref="L27:P27"/>
    <mergeCell ref="AS14:AW14"/>
    <mergeCell ref="AX14:BA14"/>
    <mergeCell ref="C22:F24"/>
    <mergeCell ref="S14:W14"/>
    <mergeCell ref="X14:AA14"/>
    <mergeCell ref="AB14:AE14"/>
    <mergeCell ref="AF14:AI14"/>
    <mergeCell ref="AJ14:AN14"/>
    <mergeCell ref="AA22:AG24"/>
    <mergeCell ref="AH22:AM24"/>
    <mergeCell ref="AO14:AR14"/>
    <mergeCell ref="W28:Y28"/>
    <mergeCell ref="T27:V27"/>
    <mergeCell ref="W27:Y27"/>
    <mergeCell ref="Q28:S28"/>
    <mergeCell ref="T28:V28"/>
    <mergeCell ref="AN22:AR24"/>
    <mergeCell ref="AA25:AG26"/>
    <mergeCell ref="AH25:AM26"/>
    <mergeCell ref="AN25:AR26"/>
    <mergeCell ref="A27:B27"/>
    <mergeCell ref="A28:B28"/>
    <mergeCell ref="Q26:S26"/>
    <mergeCell ref="T26:V26"/>
    <mergeCell ref="W26:Y26"/>
    <mergeCell ref="Q27:S27"/>
    <mergeCell ref="A26:B26"/>
    <mergeCell ref="C26:F26"/>
    <mergeCell ref="C27:F27"/>
    <mergeCell ref="C28:F28"/>
    <mergeCell ref="A25:B25"/>
    <mergeCell ref="Q25:S25"/>
    <mergeCell ref="T25:V25"/>
    <mergeCell ref="W25:Y25"/>
    <mergeCell ref="C25:F25"/>
    <mergeCell ref="A21:BA21"/>
    <mergeCell ref="A22:B24"/>
    <mergeCell ref="Q22:S24"/>
    <mergeCell ref="T22:V24"/>
    <mergeCell ref="G22:K24"/>
    <mergeCell ref="P7:AN7"/>
    <mergeCell ref="A1:O1"/>
    <mergeCell ref="P1:AN1"/>
    <mergeCell ref="AO1:BE1"/>
    <mergeCell ref="AO2:BE2"/>
    <mergeCell ref="A3:O3"/>
    <mergeCell ref="P3:AN3"/>
    <mergeCell ref="AO3:BE3"/>
    <mergeCell ref="AO11:BE11"/>
    <mergeCell ref="F14:I14"/>
    <mergeCell ref="P4:AN4"/>
    <mergeCell ref="A5:O5"/>
    <mergeCell ref="P5:AN5"/>
    <mergeCell ref="P6:AN6"/>
    <mergeCell ref="A7:O7"/>
    <mergeCell ref="AO4:BE5"/>
    <mergeCell ref="AO6:BE8"/>
    <mergeCell ref="A4:O4"/>
    <mergeCell ref="A12:BE12"/>
    <mergeCell ref="A14:A15"/>
    <mergeCell ref="B14:E14"/>
    <mergeCell ref="J14:M14"/>
    <mergeCell ref="AO9:BE10"/>
    <mergeCell ref="W22:Y24"/>
    <mergeCell ref="A20:AU20"/>
    <mergeCell ref="P8:AN9"/>
    <mergeCell ref="P10:AN10"/>
    <mergeCell ref="N14:R14"/>
  </mergeCells>
  <printOptions/>
  <pageMargins left="0.39375" right="0.39375" top="0.7875" bottom="0.39375" header="0.5118055555555555" footer="0.5118055555555555"/>
  <pageSetup fitToHeight="0" fitToWidth="1" horizontalDpi="360" verticalDpi="36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74"/>
  <sheetViews>
    <sheetView tabSelected="1" view="pageBreakPreview" zoomScale="86" zoomScaleNormal="50" zoomScaleSheetLayoutView="86" zoomScalePageLayoutView="0" workbookViewId="0" topLeftCell="A1">
      <pane ySplit="8" topLeftCell="A131" activePane="bottomLeft" state="frozen"/>
      <selection pane="topLeft" activeCell="A1" sqref="A1"/>
      <selection pane="bottomLeft" activeCell="H32" sqref="H32"/>
    </sheetView>
  </sheetViews>
  <sheetFormatPr defaultColWidth="9.00390625" defaultRowHeight="12.75"/>
  <cols>
    <col min="1" max="1" width="11.25390625" style="7" customWidth="1"/>
    <col min="2" max="2" width="41.875" style="8" customWidth="1"/>
    <col min="3" max="3" width="6.125" style="9" customWidth="1"/>
    <col min="4" max="4" width="5.875" style="10" customWidth="1"/>
    <col min="5" max="6" width="5.875" style="9" customWidth="1"/>
    <col min="7" max="7" width="12.00390625" style="9" customWidth="1"/>
    <col min="8" max="8" width="12.75390625" style="8" customWidth="1"/>
    <col min="9" max="9" width="6.75390625" style="8" customWidth="1"/>
    <col min="10" max="10" width="8.00390625" style="8" customWidth="1"/>
    <col min="11" max="11" width="5.375" style="8" customWidth="1"/>
    <col min="12" max="12" width="5.875" style="8" customWidth="1"/>
    <col min="13" max="13" width="9.625" style="8" customWidth="1"/>
    <col min="14" max="14" width="9.375" style="8" customWidth="1"/>
    <col min="15" max="15" width="8.125" style="8" customWidth="1"/>
    <col min="16" max="16" width="10.125" style="8" customWidth="1"/>
    <col min="17" max="18" width="7.625" style="11" customWidth="1"/>
    <col min="19" max="19" width="9.625" style="8" customWidth="1"/>
    <col min="20" max="22" width="0" style="8" hidden="1" customWidth="1"/>
    <col min="23" max="24" width="7.625" style="57" customWidth="1"/>
    <col min="25" max="25" width="9.125" style="57" customWidth="1"/>
    <col min="26" max="16384" width="9.125" style="8" customWidth="1"/>
  </cols>
  <sheetData>
    <row r="1" spans="1:25" ht="15.75" customHeight="1">
      <c r="A1" s="806" t="s">
        <v>218</v>
      </c>
      <c r="B1" s="806"/>
      <c r="C1" s="807"/>
      <c r="D1" s="807"/>
      <c r="E1" s="807"/>
      <c r="F1" s="807"/>
      <c r="G1" s="807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  <c r="W1" s="808"/>
      <c r="X1" s="808"/>
      <c r="Y1" s="808"/>
    </row>
    <row r="2" spans="1:25" s="13" customFormat="1" ht="12.75" customHeight="1">
      <c r="A2" s="880" t="s">
        <v>27</v>
      </c>
      <c r="B2" s="864" t="s">
        <v>28</v>
      </c>
      <c r="C2" s="867" t="s">
        <v>29</v>
      </c>
      <c r="D2" s="868"/>
      <c r="E2" s="868"/>
      <c r="F2" s="869"/>
      <c r="G2" s="877" t="s">
        <v>30</v>
      </c>
      <c r="H2" s="864" t="s">
        <v>31</v>
      </c>
      <c r="I2" s="864"/>
      <c r="J2" s="864"/>
      <c r="K2" s="864"/>
      <c r="L2" s="864"/>
      <c r="M2" s="864"/>
      <c r="N2" s="809" t="s">
        <v>32</v>
      </c>
      <c r="O2" s="810"/>
      <c r="P2" s="810"/>
      <c r="Q2" s="810"/>
      <c r="R2" s="810"/>
      <c r="S2" s="810"/>
      <c r="T2" s="810"/>
      <c r="U2" s="810"/>
      <c r="V2" s="810"/>
      <c r="W2" s="811"/>
      <c r="X2" s="811"/>
      <c r="Y2" s="812"/>
    </row>
    <row r="3" spans="1:25" s="13" customFormat="1" ht="36.75" customHeight="1">
      <c r="A3" s="881"/>
      <c r="B3" s="879"/>
      <c r="C3" s="870"/>
      <c r="D3" s="871"/>
      <c r="E3" s="871"/>
      <c r="F3" s="872"/>
      <c r="G3" s="885"/>
      <c r="H3" s="800" t="s">
        <v>33</v>
      </c>
      <c r="I3" s="799" t="s">
        <v>34</v>
      </c>
      <c r="J3" s="799"/>
      <c r="K3" s="799"/>
      <c r="L3" s="799"/>
      <c r="M3" s="800" t="s">
        <v>35</v>
      </c>
      <c r="N3" s="813"/>
      <c r="O3" s="814"/>
      <c r="P3" s="814"/>
      <c r="Q3" s="814"/>
      <c r="R3" s="814"/>
      <c r="S3" s="814"/>
      <c r="T3" s="814"/>
      <c r="U3" s="814"/>
      <c r="V3" s="814"/>
      <c r="W3" s="815"/>
      <c r="X3" s="815"/>
      <c r="Y3" s="816"/>
    </row>
    <row r="4" spans="1:25" s="13" customFormat="1" ht="12.75" customHeight="1">
      <c r="A4" s="881"/>
      <c r="B4" s="879"/>
      <c r="C4" s="878" t="s">
        <v>36</v>
      </c>
      <c r="D4" s="878" t="s">
        <v>37</v>
      </c>
      <c r="E4" s="873" t="s">
        <v>127</v>
      </c>
      <c r="F4" s="874"/>
      <c r="G4" s="885"/>
      <c r="H4" s="800"/>
      <c r="I4" s="800" t="s">
        <v>125</v>
      </c>
      <c r="J4" s="877" t="s">
        <v>38</v>
      </c>
      <c r="K4" s="865" t="s">
        <v>39</v>
      </c>
      <c r="L4" s="865" t="s">
        <v>40</v>
      </c>
      <c r="M4" s="800"/>
      <c r="N4" s="799" t="s">
        <v>41</v>
      </c>
      <c r="O4" s="799"/>
      <c r="P4" s="799"/>
      <c r="Q4" s="799" t="s">
        <v>42</v>
      </c>
      <c r="R4" s="799"/>
      <c r="S4" s="799"/>
      <c r="T4" s="799" t="s">
        <v>43</v>
      </c>
      <c r="U4" s="799"/>
      <c r="V4" s="799"/>
      <c r="W4" s="817" t="s">
        <v>43</v>
      </c>
      <c r="X4" s="818"/>
      <c r="Y4" s="819"/>
    </row>
    <row r="5" spans="1:25" s="13" customFormat="1" ht="15.75">
      <c r="A5" s="881"/>
      <c r="B5" s="879"/>
      <c r="C5" s="800"/>
      <c r="D5" s="800"/>
      <c r="E5" s="875"/>
      <c r="F5" s="876"/>
      <c r="G5" s="885"/>
      <c r="H5" s="800"/>
      <c r="I5" s="800"/>
      <c r="J5" s="877"/>
      <c r="K5" s="865"/>
      <c r="L5" s="865"/>
      <c r="M5" s="800"/>
      <c r="N5" s="15">
        <v>7</v>
      </c>
      <c r="O5" s="15">
        <v>8</v>
      </c>
      <c r="P5" s="15">
        <v>9</v>
      </c>
      <c r="Q5" s="15">
        <v>10</v>
      </c>
      <c r="R5" s="15">
        <v>11</v>
      </c>
      <c r="S5" s="15">
        <v>12</v>
      </c>
      <c r="T5" s="15">
        <v>13</v>
      </c>
      <c r="U5" s="15">
        <v>14</v>
      </c>
      <c r="V5" s="49">
        <v>15</v>
      </c>
      <c r="W5" s="60">
        <v>13</v>
      </c>
      <c r="X5" s="60">
        <v>14</v>
      </c>
      <c r="Y5" s="59" t="s">
        <v>48</v>
      </c>
    </row>
    <row r="6" spans="1:25" s="13" customFormat="1" ht="15.75">
      <c r="A6" s="881"/>
      <c r="B6" s="879"/>
      <c r="C6" s="800"/>
      <c r="D6" s="800"/>
      <c r="E6" s="877" t="s">
        <v>128</v>
      </c>
      <c r="F6" s="877" t="s">
        <v>129</v>
      </c>
      <c r="G6" s="885"/>
      <c r="H6" s="800"/>
      <c r="I6" s="800"/>
      <c r="J6" s="877"/>
      <c r="K6" s="865"/>
      <c r="L6" s="865"/>
      <c r="M6" s="800"/>
      <c r="N6" s="820" t="s">
        <v>44</v>
      </c>
      <c r="O6" s="821"/>
      <c r="P6" s="821"/>
      <c r="Q6" s="821"/>
      <c r="R6" s="821"/>
      <c r="S6" s="821"/>
      <c r="T6" s="821"/>
      <c r="U6" s="821"/>
      <c r="V6" s="821"/>
      <c r="W6" s="822"/>
      <c r="X6" s="822"/>
      <c r="Y6" s="816"/>
    </row>
    <row r="7" spans="1:25" s="13" customFormat="1" ht="31.5" customHeight="1">
      <c r="A7" s="881"/>
      <c r="B7" s="879"/>
      <c r="C7" s="800"/>
      <c r="D7" s="800"/>
      <c r="E7" s="878"/>
      <c r="F7" s="878"/>
      <c r="G7" s="878"/>
      <c r="H7" s="800"/>
      <c r="I7" s="800"/>
      <c r="J7" s="877"/>
      <c r="K7" s="865"/>
      <c r="L7" s="865"/>
      <c r="M7" s="800"/>
      <c r="N7" s="16"/>
      <c r="O7" s="16"/>
      <c r="P7" s="16"/>
      <c r="Q7" s="16"/>
      <c r="R7" s="16"/>
      <c r="S7" s="16"/>
      <c r="T7" s="16"/>
      <c r="U7" s="16"/>
      <c r="V7" s="52"/>
      <c r="W7" s="58"/>
      <c r="X7" s="58"/>
      <c r="Y7" s="58"/>
    </row>
    <row r="8" spans="1:25" s="13" customFormat="1" ht="15.75">
      <c r="A8" s="15">
        <v>1</v>
      </c>
      <c r="B8" s="17">
        <v>2</v>
      </c>
      <c r="C8" s="15">
        <v>3</v>
      </c>
      <c r="D8" s="17">
        <v>4</v>
      </c>
      <c r="E8" s="15">
        <v>5</v>
      </c>
      <c r="F8" s="17">
        <v>6</v>
      </c>
      <c r="G8" s="17"/>
      <c r="H8" s="15">
        <v>7</v>
      </c>
      <c r="I8" s="17">
        <v>8</v>
      </c>
      <c r="J8" s="15">
        <v>9</v>
      </c>
      <c r="K8" s="17" t="s">
        <v>45</v>
      </c>
      <c r="L8" s="15">
        <v>11</v>
      </c>
      <c r="M8" s="15">
        <v>13</v>
      </c>
      <c r="N8" s="17" t="s">
        <v>47</v>
      </c>
      <c r="O8" s="17"/>
      <c r="P8" s="17" t="s">
        <v>48</v>
      </c>
      <c r="Q8" s="17" t="s">
        <v>49</v>
      </c>
      <c r="R8" s="17"/>
      <c r="S8" s="15">
        <v>19</v>
      </c>
      <c r="T8" s="17" t="s">
        <v>50</v>
      </c>
      <c r="U8" s="17" t="s">
        <v>51</v>
      </c>
      <c r="V8" s="49">
        <v>22</v>
      </c>
      <c r="W8" s="60">
        <v>20</v>
      </c>
      <c r="X8" s="60"/>
      <c r="Y8" s="60">
        <v>21</v>
      </c>
    </row>
    <row r="9" spans="1:25" s="13" customFormat="1" ht="16.5" thickBot="1">
      <c r="A9" s="894" t="s">
        <v>235</v>
      </c>
      <c r="B9" s="895"/>
      <c r="C9" s="895"/>
      <c r="D9" s="895"/>
      <c r="E9" s="895"/>
      <c r="F9" s="895"/>
      <c r="G9" s="895"/>
      <c r="H9" s="895"/>
      <c r="I9" s="895"/>
      <c r="J9" s="895"/>
      <c r="K9" s="895"/>
      <c r="L9" s="895"/>
      <c r="M9" s="895"/>
      <c r="N9" s="895"/>
      <c r="O9" s="895"/>
      <c r="P9" s="895"/>
      <c r="Q9" s="895"/>
      <c r="R9" s="895"/>
      <c r="S9" s="895"/>
      <c r="T9" s="895"/>
      <c r="U9" s="895"/>
      <c r="V9" s="895"/>
      <c r="W9" s="896"/>
      <c r="X9" s="896"/>
      <c r="Y9" s="897"/>
    </row>
    <row r="10" spans="1:25" s="13" customFormat="1" ht="16.5" thickBot="1">
      <c r="A10" s="890" t="s">
        <v>126</v>
      </c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892"/>
      <c r="X10" s="892"/>
      <c r="Y10" s="893"/>
    </row>
    <row r="11" spans="1:25" s="13" customFormat="1" ht="31.5">
      <c r="A11" s="469" t="s">
        <v>133</v>
      </c>
      <c r="B11" s="470" t="s">
        <v>231</v>
      </c>
      <c r="C11" s="471"/>
      <c r="D11" s="472"/>
      <c r="E11" s="473"/>
      <c r="F11" s="474"/>
      <c r="G11" s="475">
        <f>G12+G13</f>
        <v>6.5</v>
      </c>
      <c r="H11" s="475">
        <f>H12+H13</f>
        <v>195</v>
      </c>
      <c r="I11" s="476"/>
      <c r="J11" s="476"/>
      <c r="K11" s="476"/>
      <c r="L11" s="476"/>
      <c r="M11" s="479"/>
      <c r="N11" s="480"/>
      <c r="O11" s="479"/>
      <c r="P11" s="477"/>
      <c r="Q11" s="478"/>
      <c r="R11" s="480"/>
      <c r="S11" s="477"/>
      <c r="T11" s="481"/>
      <c r="U11" s="482"/>
      <c r="V11" s="585"/>
      <c r="W11" s="583"/>
      <c r="X11" s="482"/>
      <c r="Y11" s="585"/>
    </row>
    <row r="12" spans="1:25" s="13" customFormat="1" ht="15.75">
      <c r="A12" s="469"/>
      <c r="B12" s="483" t="s">
        <v>53</v>
      </c>
      <c r="C12" s="471"/>
      <c r="D12" s="484"/>
      <c r="E12" s="484"/>
      <c r="F12" s="485"/>
      <c r="G12" s="486">
        <v>5</v>
      </c>
      <c r="H12" s="487">
        <f>G12*30</f>
        <v>150</v>
      </c>
      <c r="I12" s="488"/>
      <c r="J12" s="488"/>
      <c r="K12" s="488"/>
      <c r="L12" s="488"/>
      <c r="M12" s="584"/>
      <c r="N12" s="478"/>
      <c r="O12" s="479"/>
      <c r="P12" s="477"/>
      <c r="Q12" s="478"/>
      <c r="R12" s="480"/>
      <c r="S12" s="477"/>
      <c r="T12" s="489"/>
      <c r="U12" s="490"/>
      <c r="V12" s="491"/>
      <c r="W12" s="489"/>
      <c r="X12" s="490"/>
      <c r="Y12" s="491"/>
    </row>
    <row r="13" spans="1:25" s="13" customFormat="1" ht="15.75">
      <c r="A13" s="469"/>
      <c r="B13" s="492" t="s">
        <v>54</v>
      </c>
      <c r="C13" s="493"/>
      <c r="D13" s="484">
        <v>14</v>
      </c>
      <c r="E13" s="484"/>
      <c r="F13" s="494"/>
      <c r="G13" s="495">
        <v>1.5</v>
      </c>
      <c r="H13" s="496">
        <f>G13*30</f>
        <v>45</v>
      </c>
      <c r="I13" s="484">
        <v>4</v>
      </c>
      <c r="J13" s="484"/>
      <c r="K13" s="484"/>
      <c r="L13" s="484">
        <v>4</v>
      </c>
      <c r="M13" s="497">
        <f>H13-I13</f>
        <v>41</v>
      </c>
      <c r="N13" s="478"/>
      <c r="O13" s="479"/>
      <c r="P13" s="477"/>
      <c r="Q13" s="478"/>
      <c r="R13" s="480"/>
      <c r="S13" s="477"/>
      <c r="T13" s="489"/>
      <c r="U13" s="490">
        <v>4</v>
      </c>
      <c r="V13" s="498"/>
      <c r="W13" s="489"/>
      <c r="X13" s="490">
        <v>4</v>
      </c>
      <c r="Y13" s="498"/>
    </row>
    <row r="14" spans="1:25" s="13" customFormat="1" ht="15.75">
      <c r="A14" s="499" t="s">
        <v>134</v>
      </c>
      <c r="B14" s="500" t="s">
        <v>122</v>
      </c>
      <c r="C14" s="501"/>
      <c r="D14" s="502"/>
      <c r="E14" s="503"/>
      <c r="F14" s="504"/>
      <c r="G14" s="505">
        <v>4.5</v>
      </c>
      <c r="H14" s="506">
        <f aca="true" t="shared" si="0" ref="H14:H19">G14*30</f>
        <v>135</v>
      </c>
      <c r="I14" s="502"/>
      <c r="J14" s="476"/>
      <c r="K14" s="502"/>
      <c r="L14" s="502"/>
      <c r="M14" s="477"/>
      <c r="N14" s="478"/>
      <c r="O14" s="479"/>
      <c r="P14" s="477"/>
      <c r="Q14" s="507"/>
      <c r="R14" s="480"/>
      <c r="S14" s="477"/>
      <c r="T14" s="489"/>
      <c r="U14" s="490"/>
      <c r="V14" s="491"/>
      <c r="W14" s="489"/>
      <c r="X14" s="490"/>
      <c r="Y14" s="491"/>
    </row>
    <row r="15" spans="1:25" s="13" customFormat="1" ht="31.5">
      <c r="A15" s="499" t="s">
        <v>135</v>
      </c>
      <c r="B15" s="508" t="s">
        <v>123</v>
      </c>
      <c r="C15" s="509"/>
      <c r="D15" s="510"/>
      <c r="E15" s="511"/>
      <c r="F15" s="512"/>
      <c r="G15" s="513">
        <v>3</v>
      </c>
      <c r="H15" s="514">
        <f t="shared" si="0"/>
        <v>90</v>
      </c>
      <c r="I15" s="510"/>
      <c r="J15" s="510"/>
      <c r="K15" s="510"/>
      <c r="L15" s="510"/>
      <c r="M15" s="515"/>
      <c r="N15" s="516"/>
      <c r="O15" s="517"/>
      <c r="P15" s="518"/>
      <c r="Q15" s="516"/>
      <c r="R15" s="519"/>
      <c r="S15" s="520"/>
      <c r="T15" s="521"/>
      <c r="U15" s="490"/>
      <c r="V15" s="491"/>
      <c r="W15" s="521"/>
      <c r="X15" s="490"/>
      <c r="Y15" s="491"/>
    </row>
    <row r="16" spans="1:25" s="13" customFormat="1" ht="31.5">
      <c r="A16" s="499" t="s">
        <v>136</v>
      </c>
      <c r="B16" s="508" t="s">
        <v>124</v>
      </c>
      <c r="C16" s="522"/>
      <c r="D16" s="523"/>
      <c r="E16" s="524"/>
      <c r="F16" s="525"/>
      <c r="G16" s="513">
        <v>3</v>
      </c>
      <c r="H16" s="514">
        <f t="shared" si="0"/>
        <v>90</v>
      </c>
      <c r="I16" s="510"/>
      <c r="J16" s="510"/>
      <c r="K16" s="510"/>
      <c r="L16" s="510"/>
      <c r="M16" s="515"/>
      <c r="N16" s="516"/>
      <c r="O16" s="517"/>
      <c r="P16" s="518"/>
      <c r="Q16" s="516"/>
      <c r="R16" s="519"/>
      <c r="S16" s="520"/>
      <c r="T16" s="521"/>
      <c r="U16" s="490"/>
      <c r="V16" s="491"/>
      <c r="W16" s="521"/>
      <c r="X16" s="490"/>
      <c r="Y16" s="491"/>
    </row>
    <row r="17" spans="1:25" s="13" customFormat="1" ht="15.75">
      <c r="A17" s="499" t="s">
        <v>137</v>
      </c>
      <c r="B17" s="526" t="s">
        <v>232</v>
      </c>
      <c r="C17" s="527"/>
      <c r="D17" s="528"/>
      <c r="E17" s="524"/>
      <c r="F17" s="525"/>
      <c r="G17" s="513">
        <f>SUM(G18:G19)</f>
        <v>4.5</v>
      </c>
      <c r="H17" s="529">
        <f>SUM(H18:H19)</f>
        <v>135</v>
      </c>
      <c r="I17" s="502"/>
      <c r="J17" s="502"/>
      <c r="K17" s="528"/>
      <c r="L17" s="528"/>
      <c r="M17" s="477"/>
      <c r="N17" s="530"/>
      <c r="O17" s="531"/>
      <c r="P17" s="532"/>
      <c r="Q17" s="533"/>
      <c r="R17" s="534"/>
      <c r="S17" s="535"/>
      <c r="T17" s="521"/>
      <c r="U17" s="490"/>
      <c r="V17" s="491"/>
      <c r="W17" s="521"/>
      <c r="X17" s="490"/>
      <c r="Y17" s="491"/>
    </row>
    <row r="18" spans="1:25" s="13" customFormat="1" ht="15.75">
      <c r="A18" s="536"/>
      <c r="B18" s="483" t="s">
        <v>53</v>
      </c>
      <c r="C18" s="471"/>
      <c r="D18" s="523"/>
      <c r="E18" s="524"/>
      <c r="F18" s="525"/>
      <c r="G18" s="537">
        <v>3</v>
      </c>
      <c r="H18" s="538">
        <f t="shared" si="0"/>
        <v>90</v>
      </c>
      <c r="I18" s="510"/>
      <c r="J18" s="510"/>
      <c r="K18" s="510"/>
      <c r="L18" s="510"/>
      <c r="M18" s="515"/>
      <c r="N18" s="539"/>
      <c r="O18" s="540"/>
      <c r="P18" s="541"/>
      <c r="Q18" s="539"/>
      <c r="R18" s="542"/>
      <c r="S18" s="535"/>
      <c r="T18" s="521"/>
      <c r="U18" s="490"/>
      <c r="V18" s="491"/>
      <c r="W18" s="521"/>
      <c r="X18" s="490"/>
      <c r="Y18" s="491"/>
    </row>
    <row r="19" spans="1:25" s="13" customFormat="1" ht="16.5" thickBot="1">
      <c r="A19" s="536" t="s">
        <v>205</v>
      </c>
      <c r="B19" s="543" t="s">
        <v>54</v>
      </c>
      <c r="C19" s="544">
        <v>7</v>
      </c>
      <c r="D19" s="528"/>
      <c r="E19" s="524"/>
      <c r="F19" s="525"/>
      <c r="G19" s="513">
        <v>1.5</v>
      </c>
      <c r="H19" s="514">
        <f t="shared" si="0"/>
        <v>45</v>
      </c>
      <c r="I19" s="545">
        <f>SUM(J19:L19)</f>
        <v>4</v>
      </c>
      <c r="J19" s="545">
        <v>4</v>
      </c>
      <c r="K19" s="546"/>
      <c r="L19" s="546"/>
      <c r="M19" s="547">
        <f>H19-I19</f>
        <v>41</v>
      </c>
      <c r="N19" s="548">
        <v>4</v>
      </c>
      <c r="O19" s="517"/>
      <c r="P19" s="549"/>
      <c r="Q19" s="533"/>
      <c r="R19" s="534"/>
      <c r="S19" s="535"/>
      <c r="T19" s="521"/>
      <c r="U19" s="490"/>
      <c r="V19" s="491"/>
      <c r="W19" s="521"/>
      <c r="X19" s="490"/>
      <c r="Y19" s="481"/>
    </row>
    <row r="20" spans="1:25" s="13" customFormat="1" ht="16.5" thickBot="1">
      <c r="A20" s="886" t="s">
        <v>150</v>
      </c>
      <c r="B20" s="887"/>
      <c r="C20" s="550"/>
      <c r="D20" s="551"/>
      <c r="E20" s="551"/>
      <c r="F20" s="552"/>
      <c r="G20" s="553">
        <f aca="true" t="shared" si="1" ref="G20:M20">G$11+G$14+G$15+G$16+G$17</f>
        <v>21.5</v>
      </c>
      <c r="H20" s="554">
        <f t="shared" si="1"/>
        <v>645</v>
      </c>
      <c r="I20" s="555">
        <f t="shared" si="1"/>
        <v>0</v>
      </c>
      <c r="J20" s="555">
        <f t="shared" si="1"/>
        <v>0</v>
      </c>
      <c r="K20" s="555">
        <f t="shared" si="1"/>
        <v>0</v>
      </c>
      <c r="L20" s="555">
        <f t="shared" si="1"/>
        <v>0</v>
      </c>
      <c r="M20" s="556">
        <f t="shared" si="1"/>
        <v>0</v>
      </c>
      <c r="N20" s="557"/>
      <c r="O20" s="558">
        <f aca="true" t="shared" si="2" ref="O20:T20">SUM(O11:O19)</f>
        <v>0</v>
      </c>
      <c r="P20" s="559">
        <f t="shared" si="2"/>
        <v>0</v>
      </c>
      <c r="Q20" s="560">
        <f t="shared" si="2"/>
        <v>0</v>
      </c>
      <c r="R20" s="558">
        <f t="shared" si="2"/>
        <v>0</v>
      </c>
      <c r="S20" s="559">
        <f t="shared" si="2"/>
        <v>0</v>
      </c>
      <c r="T20" s="560">
        <f t="shared" si="2"/>
        <v>0</v>
      </c>
      <c r="U20" s="561"/>
      <c r="V20" s="562"/>
      <c r="W20" s="560">
        <f>SUM(W11:W19)</f>
        <v>0</v>
      </c>
      <c r="X20" s="561"/>
      <c r="Y20" s="562"/>
    </row>
    <row r="21" spans="1:25" s="13" customFormat="1" ht="16.5" thickBot="1">
      <c r="A21" s="888" t="s">
        <v>233</v>
      </c>
      <c r="B21" s="889"/>
      <c r="C21" s="563"/>
      <c r="D21" s="564"/>
      <c r="E21" s="564"/>
      <c r="F21" s="565"/>
      <c r="G21" s="566">
        <f>SUMIF($B$11:$B$19,"на базі ВНЗ 1 рівня",G$11:G$19)+G$14+G$15+G$16</f>
        <v>18.5</v>
      </c>
      <c r="H21" s="567">
        <f>SUMIF($B$11:$B$19,"на базі ВНЗ 1 рівня",H$11:H$19)+H$14+H$15+H$16</f>
        <v>555</v>
      </c>
      <c r="I21" s="568"/>
      <c r="J21" s="569"/>
      <c r="K21" s="568"/>
      <c r="L21" s="569"/>
      <c r="M21" s="570"/>
      <c r="N21" s="571"/>
      <c r="O21" s="572"/>
      <c r="P21" s="573"/>
      <c r="Q21" s="574"/>
      <c r="R21" s="575"/>
      <c r="S21" s="573"/>
      <c r="T21" s="574"/>
      <c r="U21" s="575"/>
      <c r="V21" s="573"/>
      <c r="W21" s="574"/>
      <c r="X21" s="575"/>
      <c r="Y21" s="573"/>
    </row>
    <row r="22" spans="1:25" s="13" customFormat="1" ht="16.5" customHeight="1" thickBot="1">
      <c r="A22" s="860" t="s">
        <v>234</v>
      </c>
      <c r="B22" s="861"/>
      <c r="C22" s="550"/>
      <c r="D22" s="551"/>
      <c r="E22" s="551"/>
      <c r="F22" s="576"/>
      <c r="G22" s="577">
        <f>G13+G19</f>
        <v>3</v>
      </c>
      <c r="H22" s="577">
        <f aca="true" t="shared" si="3" ref="H22:M22">H13+H19</f>
        <v>90</v>
      </c>
      <c r="I22" s="577">
        <v>8</v>
      </c>
      <c r="J22" s="577">
        <v>4</v>
      </c>
      <c r="K22" s="577">
        <f t="shared" si="3"/>
        <v>0</v>
      </c>
      <c r="L22" s="577">
        <f t="shared" si="3"/>
        <v>4</v>
      </c>
      <c r="M22" s="578">
        <f t="shared" si="3"/>
        <v>82</v>
      </c>
      <c r="N22" s="561">
        <v>4</v>
      </c>
      <c r="O22" s="579">
        <f aca="true" t="shared" si="4" ref="O22:T22">O20</f>
        <v>0</v>
      </c>
      <c r="P22" s="580">
        <f t="shared" si="4"/>
        <v>0</v>
      </c>
      <c r="Q22" s="560">
        <f t="shared" si="4"/>
        <v>0</v>
      </c>
      <c r="R22" s="579">
        <f t="shared" si="4"/>
        <v>0</v>
      </c>
      <c r="S22" s="580">
        <f t="shared" si="4"/>
        <v>0</v>
      </c>
      <c r="T22" s="560">
        <f t="shared" si="4"/>
        <v>0</v>
      </c>
      <c r="U22" s="581">
        <v>4</v>
      </c>
      <c r="V22" s="582"/>
      <c r="W22" s="560">
        <f>W20</f>
        <v>0</v>
      </c>
      <c r="X22" s="581">
        <v>4</v>
      </c>
      <c r="Y22" s="582"/>
    </row>
    <row r="23" spans="1:25" s="13" customFormat="1" ht="25.5" customHeight="1" thickBot="1">
      <c r="A23" s="898" t="s">
        <v>132</v>
      </c>
      <c r="B23" s="899"/>
      <c r="C23" s="899"/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899"/>
      <c r="Q23" s="899"/>
      <c r="R23" s="899"/>
      <c r="S23" s="899"/>
      <c r="T23" s="900"/>
      <c r="U23" s="900"/>
      <c r="V23" s="900"/>
      <c r="W23" s="900"/>
      <c r="X23" s="900"/>
      <c r="Y23" s="901"/>
    </row>
    <row r="24" spans="1:25" s="13" customFormat="1" ht="15.75">
      <c r="A24" s="94" t="s">
        <v>139</v>
      </c>
      <c r="B24" s="586" t="s">
        <v>178</v>
      </c>
      <c r="C24" s="462"/>
      <c r="D24" s="462"/>
      <c r="E24" s="71"/>
      <c r="F24" s="587"/>
      <c r="G24" s="588">
        <v>15</v>
      </c>
      <c r="H24" s="589">
        <f aca="true" t="shared" si="5" ref="H24:H29">G24*30</f>
        <v>450</v>
      </c>
      <c r="I24" s="186"/>
      <c r="J24" s="94"/>
      <c r="K24" s="94"/>
      <c r="L24" s="590"/>
      <c r="M24" s="591"/>
      <c r="N24" s="188"/>
      <c r="O24" s="94"/>
      <c r="P24" s="592"/>
      <c r="Q24" s="188"/>
      <c r="R24" s="94"/>
      <c r="S24" s="592"/>
      <c r="T24" s="188"/>
      <c r="U24" s="94"/>
      <c r="V24" s="180"/>
      <c r="W24" s="67"/>
      <c r="X24" s="67"/>
      <c r="Y24" s="67"/>
    </row>
    <row r="25" spans="1:25" s="13" customFormat="1" ht="15.75">
      <c r="A25" s="19"/>
      <c r="B25" s="25" t="s">
        <v>53</v>
      </c>
      <c r="C25" s="27"/>
      <c r="D25" s="27"/>
      <c r="E25" s="15"/>
      <c r="F25" s="109"/>
      <c r="G25" s="198">
        <v>9</v>
      </c>
      <c r="H25" s="426">
        <f t="shared" si="5"/>
        <v>270</v>
      </c>
      <c r="I25" s="29"/>
      <c r="J25" s="19"/>
      <c r="K25" s="19"/>
      <c r="L25" s="24"/>
      <c r="M25" s="258"/>
      <c r="N25" s="137"/>
      <c r="O25" s="19"/>
      <c r="P25" s="138"/>
      <c r="Q25" s="137"/>
      <c r="R25" s="19"/>
      <c r="S25" s="138"/>
      <c r="T25" s="137"/>
      <c r="U25" s="19"/>
      <c r="V25" s="36"/>
      <c r="W25" s="58"/>
      <c r="X25" s="58"/>
      <c r="Y25" s="58"/>
    </row>
    <row r="26" spans="1:25" s="13" customFormat="1" ht="15.75">
      <c r="A26" s="19"/>
      <c r="B26" s="104" t="s">
        <v>54</v>
      </c>
      <c r="C26" s="27"/>
      <c r="D26" s="27"/>
      <c r="E26" s="15"/>
      <c r="F26" s="109"/>
      <c r="G26" s="246">
        <v>6</v>
      </c>
      <c r="H26" s="427">
        <f t="shared" si="5"/>
        <v>180</v>
      </c>
      <c r="I26" s="100">
        <f>I27+I28</f>
        <v>28</v>
      </c>
      <c r="J26" s="99" t="s">
        <v>50</v>
      </c>
      <c r="K26" s="99"/>
      <c r="L26" s="105" t="s">
        <v>62</v>
      </c>
      <c r="M26" s="259"/>
      <c r="N26" s="137"/>
      <c r="O26" s="19"/>
      <c r="P26" s="138"/>
      <c r="Q26" s="137"/>
      <c r="R26" s="19"/>
      <c r="S26" s="138"/>
      <c r="T26" s="137"/>
      <c r="U26" s="19"/>
      <c r="V26" s="36"/>
      <c r="W26" s="58"/>
      <c r="X26" s="58"/>
      <c r="Y26" s="58"/>
    </row>
    <row r="27" spans="1:25" s="13" customFormat="1" ht="15.75">
      <c r="A27" s="19" t="s">
        <v>179</v>
      </c>
      <c r="B27" s="37" t="s">
        <v>54</v>
      </c>
      <c r="C27" s="27" t="s">
        <v>55</v>
      </c>
      <c r="D27" s="27"/>
      <c r="E27" s="15"/>
      <c r="F27" s="109"/>
      <c r="G27" s="198">
        <v>3</v>
      </c>
      <c r="H27" s="426">
        <f t="shared" si="5"/>
        <v>90</v>
      </c>
      <c r="I27" s="593">
        <v>16</v>
      </c>
      <c r="J27" s="594" t="s">
        <v>118</v>
      </c>
      <c r="K27" s="595"/>
      <c r="L27" s="594" t="s">
        <v>236</v>
      </c>
      <c r="M27" s="259">
        <f>H27-I27</f>
        <v>74</v>
      </c>
      <c r="N27" s="596" t="s">
        <v>238</v>
      </c>
      <c r="O27" s="597"/>
      <c r="P27" s="598"/>
      <c r="Q27" s="137"/>
      <c r="R27" s="19"/>
      <c r="S27" s="138"/>
      <c r="T27" s="137"/>
      <c r="U27" s="19"/>
      <c r="V27" s="36"/>
      <c r="W27" s="58"/>
      <c r="X27" s="58"/>
      <c r="Y27" s="58"/>
    </row>
    <row r="28" spans="1:25" s="13" customFormat="1" ht="15.75">
      <c r="A28" s="19" t="s">
        <v>180</v>
      </c>
      <c r="B28" s="37" t="s">
        <v>54</v>
      </c>
      <c r="C28" s="27" t="s">
        <v>59</v>
      </c>
      <c r="D28" s="27"/>
      <c r="E28" s="15"/>
      <c r="F28" s="109"/>
      <c r="G28" s="198">
        <v>3</v>
      </c>
      <c r="H28" s="426">
        <f t="shared" si="5"/>
        <v>90</v>
      </c>
      <c r="I28" s="593">
        <v>12</v>
      </c>
      <c r="J28" s="594" t="s">
        <v>237</v>
      </c>
      <c r="K28" s="595"/>
      <c r="L28" s="594" t="s">
        <v>236</v>
      </c>
      <c r="M28" s="259">
        <f>H28-I28</f>
        <v>78</v>
      </c>
      <c r="N28" s="596"/>
      <c r="O28" s="597"/>
      <c r="P28" s="598" t="s">
        <v>57</v>
      </c>
      <c r="Q28" s="137"/>
      <c r="R28" s="19"/>
      <c r="S28" s="138"/>
      <c r="T28" s="137"/>
      <c r="U28" s="19"/>
      <c r="V28" s="36"/>
      <c r="W28" s="58"/>
      <c r="X28" s="58"/>
      <c r="Y28" s="58"/>
    </row>
    <row r="29" spans="1:25" s="13" customFormat="1" ht="15.75">
      <c r="A29" s="19" t="s">
        <v>140</v>
      </c>
      <c r="B29" s="30" t="s">
        <v>138</v>
      </c>
      <c r="C29" s="27"/>
      <c r="D29" s="26"/>
      <c r="E29" s="15"/>
      <c r="F29" s="428"/>
      <c r="G29" s="429">
        <v>3</v>
      </c>
      <c r="H29" s="426">
        <f t="shared" si="5"/>
        <v>90</v>
      </c>
      <c r="I29" s="29"/>
      <c r="J29" s="19"/>
      <c r="K29" s="19"/>
      <c r="L29" s="24"/>
      <c r="M29" s="260"/>
      <c r="N29" s="137"/>
      <c r="O29" s="19"/>
      <c r="P29" s="138"/>
      <c r="Q29" s="137"/>
      <c r="R29" s="19"/>
      <c r="S29" s="182"/>
      <c r="T29" s="137"/>
      <c r="U29" s="19"/>
      <c r="V29" s="36"/>
      <c r="W29" s="58"/>
      <c r="X29" s="58"/>
      <c r="Y29" s="58"/>
    </row>
    <row r="30" spans="1:25" s="13" customFormat="1" ht="15.75">
      <c r="A30" s="19" t="s">
        <v>141</v>
      </c>
      <c r="B30" s="25" t="s">
        <v>58</v>
      </c>
      <c r="C30" s="26"/>
      <c r="D30" s="27"/>
      <c r="E30" s="15"/>
      <c r="F30" s="109"/>
      <c r="G30" s="198">
        <v>4</v>
      </c>
      <c r="H30" s="430">
        <f>G32*30</f>
        <v>90</v>
      </c>
      <c r="I30" s="29"/>
      <c r="J30" s="19"/>
      <c r="K30" s="19"/>
      <c r="L30" s="24"/>
      <c r="M30" s="260"/>
      <c r="N30" s="137"/>
      <c r="O30" s="19"/>
      <c r="P30" s="138"/>
      <c r="Q30" s="137"/>
      <c r="R30" s="19"/>
      <c r="S30" s="138"/>
      <c r="T30" s="137"/>
      <c r="U30" s="19"/>
      <c r="V30" s="36"/>
      <c r="W30" s="58"/>
      <c r="X30" s="58"/>
      <c r="Y30" s="58"/>
    </row>
    <row r="31" spans="1:25" s="13" customFormat="1" ht="15.75">
      <c r="A31" s="19"/>
      <c r="B31" s="25" t="s">
        <v>53</v>
      </c>
      <c r="C31" s="26"/>
      <c r="D31" s="27"/>
      <c r="E31" s="15"/>
      <c r="F31" s="109"/>
      <c r="G31" s="198">
        <v>1</v>
      </c>
      <c r="H31" s="426">
        <f>G31*30</f>
        <v>30</v>
      </c>
      <c r="I31" s="29"/>
      <c r="J31" s="19"/>
      <c r="K31" s="19"/>
      <c r="L31" s="24"/>
      <c r="M31" s="260"/>
      <c r="N31" s="137"/>
      <c r="O31" s="19"/>
      <c r="P31" s="138"/>
      <c r="Q31" s="137"/>
      <c r="R31" s="19"/>
      <c r="S31" s="138"/>
      <c r="T31" s="137"/>
      <c r="U31" s="19"/>
      <c r="V31" s="36"/>
      <c r="W31" s="58"/>
      <c r="X31" s="58"/>
      <c r="Y31" s="58"/>
    </row>
    <row r="32" spans="1:25" s="13" customFormat="1" ht="15.75">
      <c r="A32" s="19" t="s">
        <v>142</v>
      </c>
      <c r="B32" s="104" t="s">
        <v>54</v>
      </c>
      <c r="C32" s="26"/>
      <c r="D32" s="27" t="s">
        <v>55</v>
      </c>
      <c r="E32" s="15"/>
      <c r="F32" s="109"/>
      <c r="G32" s="246">
        <v>3</v>
      </c>
      <c r="H32" s="427">
        <f>G32*30</f>
        <v>90</v>
      </c>
      <c r="I32" s="100">
        <v>4</v>
      </c>
      <c r="J32" s="99" t="s">
        <v>56</v>
      </c>
      <c r="K32" s="99"/>
      <c r="L32" s="105"/>
      <c r="M32" s="259">
        <f>H32-I32</f>
        <v>86</v>
      </c>
      <c r="N32" s="137" t="s">
        <v>56</v>
      </c>
      <c r="O32" s="19"/>
      <c r="P32" s="138"/>
      <c r="Q32" s="137"/>
      <c r="R32" s="19"/>
      <c r="S32" s="138"/>
      <c r="T32" s="137"/>
      <c r="U32" s="19"/>
      <c r="V32" s="36"/>
      <c r="W32" s="58"/>
      <c r="X32" s="58"/>
      <c r="Y32" s="58"/>
    </row>
    <row r="33" spans="1:25" s="13" customFormat="1" ht="31.5">
      <c r="A33" s="19" t="s">
        <v>254</v>
      </c>
      <c r="B33" s="30" t="s">
        <v>61</v>
      </c>
      <c r="C33" s="26"/>
      <c r="D33" s="27"/>
      <c r="E33" s="15"/>
      <c r="F33" s="109"/>
      <c r="G33" s="198">
        <v>7</v>
      </c>
      <c r="H33" s="245">
        <f>30*G33</f>
        <v>210</v>
      </c>
      <c r="I33" s="29"/>
      <c r="J33" s="19"/>
      <c r="K33" s="19"/>
      <c r="L33" s="24"/>
      <c r="M33" s="261"/>
      <c r="N33" s="137"/>
      <c r="O33" s="19"/>
      <c r="P33" s="166"/>
      <c r="Q33" s="137"/>
      <c r="R33" s="19"/>
      <c r="S33" s="138"/>
      <c r="T33" s="137"/>
      <c r="U33" s="19"/>
      <c r="V33" s="36"/>
      <c r="W33" s="58"/>
      <c r="X33" s="58"/>
      <c r="Y33" s="58"/>
    </row>
    <row r="34" spans="1:25" s="13" customFormat="1" ht="15.75">
      <c r="A34" s="19"/>
      <c r="B34" s="25" t="s">
        <v>53</v>
      </c>
      <c r="C34" s="26"/>
      <c r="D34" s="27"/>
      <c r="E34" s="15"/>
      <c r="F34" s="109"/>
      <c r="G34" s="198">
        <v>3</v>
      </c>
      <c r="H34" s="245">
        <f>G34*30</f>
        <v>90</v>
      </c>
      <c r="I34" s="29"/>
      <c r="J34" s="19"/>
      <c r="K34" s="19"/>
      <c r="L34" s="24"/>
      <c r="M34" s="261"/>
      <c r="N34" s="137"/>
      <c r="O34" s="19"/>
      <c r="P34" s="166"/>
      <c r="Q34" s="137"/>
      <c r="R34" s="19"/>
      <c r="S34" s="138"/>
      <c r="T34" s="137"/>
      <c r="U34" s="19"/>
      <c r="V34" s="36"/>
      <c r="W34" s="58"/>
      <c r="X34" s="58"/>
      <c r="Y34" s="58"/>
    </row>
    <row r="35" spans="1:25" s="13" customFormat="1" ht="15.75">
      <c r="A35" s="19"/>
      <c r="B35" s="104" t="s">
        <v>54</v>
      </c>
      <c r="C35" s="118"/>
      <c r="D35" s="119"/>
      <c r="E35" s="42"/>
      <c r="F35" s="237"/>
      <c r="G35" s="246">
        <v>4</v>
      </c>
      <c r="H35" s="263">
        <f>30*G35</f>
        <v>120</v>
      </c>
      <c r="I35" s="100">
        <f>I36+I37</f>
        <v>12</v>
      </c>
      <c r="J35" s="99" t="s">
        <v>63</v>
      </c>
      <c r="K35" s="99"/>
      <c r="L35" s="105" t="s">
        <v>62</v>
      </c>
      <c r="M35" s="259">
        <f>H35-I35</f>
        <v>108</v>
      </c>
      <c r="N35" s="137"/>
      <c r="O35" s="19"/>
      <c r="P35" s="166"/>
      <c r="Q35" s="137"/>
      <c r="R35" s="19"/>
      <c r="S35" s="138"/>
      <c r="T35" s="137"/>
      <c r="U35" s="19"/>
      <c r="V35" s="36"/>
      <c r="W35" s="58"/>
      <c r="X35" s="58"/>
      <c r="Y35" s="58"/>
    </row>
    <row r="36" spans="1:25" s="13" customFormat="1" ht="15.75">
      <c r="A36" s="19" t="s">
        <v>255</v>
      </c>
      <c r="B36" s="37" t="s">
        <v>54</v>
      </c>
      <c r="C36" s="26"/>
      <c r="D36" s="27" t="s">
        <v>55</v>
      </c>
      <c r="E36" s="15"/>
      <c r="F36" s="109"/>
      <c r="G36" s="198">
        <v>2</v>
      </c>
      <c r="H36" s="245">
        <f>G36*30</f>
        <v>60</v>
      </c>
      <c r="I36" s="29">
        <v>6</v>
      </c>
      <c r="J36" s="19" t="s">
        <v>116</v>
      </c>
      <c r="K36" s="19"/>
      <c r="L36" s="24" t="s">
        <v>119</v>
      </c>
      <c r="M36" s="261">
        <f>H36-I36</f>
        <v>54</v>
      </c>
      <c r="N36" s="137" t="s">
        <v>117</v>
      </c>
      <c r="O36" s="19"/>
      <c r="P36" s="166"/>
      <c r="Q36" s="137"/>
      <c r="R36" s="19"/>
      <c r="S36" s="138"/>
      <c r="T36" s="137"/>
      <c r="U36" s="19"/>
      <c r="V36" s="36"/>
      <c r="W36" s="58"/>
      <c r="X36" s="58"/>
      <c r="Y36" s="58"/>
    </row>
    <row r="37" spans="1:25" s="13" customFormat="1" ht="15.75">
      <c r="A37" s="19" t="s">
        <v>256</v>
      </c>
      <c r="B37" s="37" t="s">
        <v>54</v>
      </c>
      <c r="C37" s="26">
        <v>9</v>
      </c>
      <c r="D37" s="27"/>
      <c r="E37" s="15"/>
      <c r="F37" s="109"/>
      <c r="G37" s="198">
        <v>2</v>
      </c>
      <c r="H37" s="245">
        <f>G37*30</f>
        <v>60</v>
      </c>
      <c r="I37" s="29">
        <v>6</v>
      </c>
      <c r="J37" s="19" t="s">
        <v>116</v>
      </c>
      <c r="K37" s="19"/>
      <c r="L37" s="24" t="s">
        <v>119</v>
      </c>
      <c r="M37" s="261">
        <f>H37-I37</f>
        <v>54</v>
      </c>
      <c r="N37" s="137"/>
      <c r="O37" s="19"/>
      <c r="P37" s="138" t="s">
        <v>117</v>
      </c>
      <c r="Q37" s="137"/>
      <c r="R37" s="19"/>
      <c r="S37" s="138"/>
      <c r="T37" s="137"/>
      <c r="U37" s="19"/>
      <c r="V37" s="36"/>
      <c r="W37" s="58"/>
      <c r="X37" s="58"/>
      <c r="Y37" s="58"/>
    </row>
    <row r="38" spans="1:25" s="13" customFormat="1" ht="28.5" customHeight="1">
      <c r="A38" s="19" t="s">
        <v>144</v>
      </c>
      <c r="B38" s="431" t="s">
        <v>242</v>
      </c>
      <c r="C38" s="27"/>
      <c r="D38" s="26"/>
      <c r="E38" s="15"/>
      <c r="F38" s="238"/>
      <c r="G38" s="265">
        <v>4</v>
      </c>
      <c r="H38" s="424">
        <f>30*G38</f>
        <v>120</v>
      </c>
      <c r="I38" s="79"/>
      <c r="J38" s="78"/>
      <c r="K38" s="78"/>
      <c r="L38" s="432"/>
      <c r="M38" s="259"/>
      <c r="N38" s="137"/>
      <c r="O38" s="19"/>
      <c r="P38" s="166"/>
      <c r="Q38" s="160"/>
      <c r="R38" s="31"/>
      <c r="S38" s="166"/>
      <c r="T38" s="160"/>
      <c r="U38" s="19"/>
      <c r="V38" s="36"/>
      <c r="W38" s="58"/>
      <c r="X38" s="58"/>
      <c r="Y38" s="58"/>
    </row>
    <row r="39" spans="1:25" s="13" customFormat="1" ht="21" customHeight="1">
      <c r="A39" s="19"/>
      <c r="B39" s="25" t="s">
        <v>53</v>
      </c>
      <c r="C39" s="27"/>
      <c r="D39" s="26"/>
      <c r="E39" s="15"/>
      <c r="F39" s="238"/>
      <c r="G39" s="265">
        <v>2</v>
      </c>
      <c r="H39" s="424">
        <f>30*G39</f>
        <v>60</v>
      </c>
      <c r="I39" s="79"/>
      <c r="J39" s="78"/>
      <c r="K39" s="78"/>
      <c r="L39" s="432"/>
      <c r="M39" s="259"/>
      <c r="N39" s="137"/>
      <c r="O39" s="19"/>
      <c r="P39" s="166"/>
      <c r="Q39" s="160"/>
      <c r="R39" s="31"/>
      <c r="S39" s="166"/>
      <c r="T39" s="160"/>
      <c r="U39" s="19"/>
      <c r="V39" s="36"/>
      <c r="W39" s="124"/>
      <c r="X39" s="124"/>
      <c r="Y39" s="58"/>
    </row>
    <row r="40" spans="1:25" s="13" customFormat="1" ht="21" customHeight="1">
      <c r="A40" s="19" t="s">
        <v>145</v>
      </c>
      <c r="B40" s="104" t="s">
        <v>54</v>
      </c>
      <c r="C40" s="27" t="s">
        <v>46</v>
      </c>
      <c r="D40" s="26"/>
      <c r="E40" s="15"/>
      <c r="F40" s="238"/>
      <c r="G40" s="247">
        <v>2</v>
      </c>
      <c r="H40" s="433">
        <f>30*G40</f>
        <v>60</v>
      </c>
      <c r="I40" s="79">
        <v>4</v>
      </c>
      <c r="J40" s="83" t="s">
        <v>63</v>
      </c>
      <c r="K40" s="78"/>
      <c r="L40" s="255"/>
      <c r="M40" s="259">
        <f>H40-I40</f>
        <v>56</v>
      </c>
      <c r="N40" s="137"/>
      <c r="O40" s="19"/>
      <c r="P40" s="166"/>
      <c r="Q40" s="160"/>
      <c r="R40" s="31"/>
      <c r="S40" s="166" t="s">
        <v>56</v>
      </c>
      <c r="T40" s="160"/>
      <c r="U40" s="23"/>
      <c r="V40" s="36"/>
      <c r="W40" s="124"/>
      <c r="X40" s="124"/>
      <c r="Y40" s="58"/>
    </row>
    <row r="41" spans="1:25" s="13" customFormat="1" ht="31.5">
      <c r="A41" s="19" t="s">
        <v>146</v>
      </c>
      <c r="B41" s="92" t="s">
        <v>111</v>
      </c>
      <c r="C41" s="84"/>
      <c r="D41" s="93"/>
      <c r="E41" s="81"/>
      <c r="F41" s="239"/>
      <c r="G41" s="248">
        <v>3.5</v>
      </c>
      <c r="H41" s="243">
        <f aca="true" t="shared" si="6" ref="H41:H56">G41*30</f>
        <v>105</v>
      </c>
      <c r="I41" s="82"/>
      <c r="J41" s="76"/>
      <c r="K41" s="76"/>
      <c r="L41" s="199"/>
      <c r="M41" s="261"/>
      <c r="N41" s="136"/>
      <c r="O41" s="76"/>
      <c r="P41" s="165"/>
      <c r="Q41" s="159"/>
      <c r="R41" s="98"/>
      <c r="S41" s="183"/>
      <c r="T41" s="160"/>
      <c r="U41" s="33"/>
      <c r="V41" s="53"/>
      <c r="W41" s="60"/>
      <c r="X41" s="59"/>
      <c r="Y41" s="60"/>
    </row>
    <row r="42" spans="1:25" s="13" customFormat="1" ht="15.75">
      <c r="A42" s="19"/>
      <c r="B42" s="86" t="s">
        <v>53</v>
      </c>
      <c r="C42" s="84"/>
      <c r="D42" s="93"/>
      <c r="E42" s="81"/>
      <c r="F42" s="240"/>
      <c r="G42" s="248">
        <v>2</v>
      </c>
      <c r="H42" s="243">
        <f t="shared" si="6"/>
        <v>60</v>
      </c>
      <c r="I42" s="79"/>
      <c r="J42" s="78"/>
      <c r="K42" s="76"/>
      <c r="L42" s="199"/>
      <c r="M42" s="261"/>
      <c r="N42" s="136"/>
      <c r="O42" s="76"/>
      <c r="P42" s="165"/>
      <c r="Q42" s="159"/>
      <c r="R42" s="98"/>
      <c r="S42" s="183"/>
      <c r="T42" s="160"/>
      <c r="U42" s="33"/>
      <c r="V42" s="53"/>
      <c r="W42" s="58"/>
      <c r="X42" s="58"/>
      <c r="Y42" s="58"/>
    </row>
    <row r="43" spans="1:25" s="13" customFormat="1" ht="15.75">
      <c r="A43" s="19" t="s">
        <v>257</v>
      </c>
      <c r="B43" s="434" t="s">
        <v>54</v>
      </c>
      <c r="C43" s="84" t="s">
        <v>45</v>
      </c>
      <c r="D43" s="93"/>
      <c r="E43" s="81"/>
      <c r="F43" s="240"/>
      <c r="G43" s="249">
        <v>1.5</v>
      </c>
      <c r="H43" s="244">
        <f t="shared" si="6"/>
        <v>45</v>
      </c>
      <c r="I43" s="79">
        <v>4</v>
      </c>
      <c r="J43" s="78" t="s">
        <v>56</v>
      </c>
      <c r="K43" s="76"/>
      <c r="L43" s="199"/>
      <c r="M43" s="435">
        <f>H43-I43</f>
        <v>41</v>
      </c>
      <c r="N43" s="136"/>
      <c r="O43" s="76"/>
      <c r="P43" s="165"/>
      <c r="Q43" s="181" t="s">
        <v>56</v>
      </c>
      <c r="R43" s="74"/>
      <c r="S43" s="183"/>
      <c r="T43" s="160"/>
      <c r="U43" s="33"/>
      <c r="V43" s="53"/>
      <c r="W43" s="58"/>
      <c r="X43" s="58"/>
      <c r="Y43" s="58"/>
    </row>
    <row r="44" spans="1:25" s="13" customFormat="1" ht="21.75" customHeight="1">
      <c r="A44" s="19" t="s">
        <v>258</v>
      </c>
      <c r="B44" s="104" t="s">
        <v>183</v>
      </c>
      <c r="C44" s="119" t="s">
        <v>45</v>
      </c>
      <c r="D44" s="118"/>
      <c r="E44" s="42"/>
      <c r="F44" s="241"/>
      <c r="G44" s="250">
        <v>4</v>
      </c>
      <c r="H44" s="133">
        <f t="shared" si="6"/>
        <v>120</v>
      </c>
      <c r="I44" s="100">
        <v>12</v>
      </c>
      <c r="J44" s="119" t="s">
        <v>237</v>
      </c>
      <c r="K44" s="99"/>
      <c r="L44" s="105" t="s">
        <v>236</v>
      </c>
      <c r="M44" s="259">
        <f>H44-I44</f>
        <v>108</v>
      </c>
      <c r="N44" s="137"/>
      <c r="O44" s="19"/>
      <c r="P44" s="166"/>
      <c r="Q44" s="48" t="s">
        <v>57</v>
      </c>
      <c r="R44" s="31"/>
      <c r="S44" s="183"/>
      <c r="T44" s="160"/>
      <c r="U44" s="23"/>
      <c r="V44" s="24"/>
      <c r="W44" s="124"/>
      <c r="X44" s="124"/>
      <c r="Y44" s="58"/>
    </row>
    <row r="45" spans="1:25" s="13" customFormat="1" ht="26.25" customHeight="1">
      <c r="A45" s="19" t="s">
        <v>147</v>
      </c>
      <c r="B45" s="104" t="s">
        <v>65</v>
      </c>
      <c r="C45" s="118"/>
      <c r="D45" s="119" t="s">
        <v>45</v>
      </c>
      <c r="E45" s="42"/>
      <c r="F45" s="436"/>
      <c r="G45" s="437">
        <v>3</v>
      </c>
      <c r="H45" s="427">
        <f t="shared" si="6"/>
        <v>90</v>
      </c>
      <c r="I45" s="438">
        <v>6</v>
      </c>
      <c r="J45" s="99" t="s">
        <v>116</v>
      </c>
      <c r="K45" s="99" t="s">
        <v>116</v>
      </c>
      <c r="L45" s="105" t="s">
        <v>239</v>
      </c>
      <c r="M45" s="259">
        <f>H45-I45</f>
        <v>84</v>
      </c>
      <c r="N45" s="137"/>
      <c r="O45" s="19"/>
      <c r="P45" s="166"/>
      <c r="Q45" s="48" t="s">
        <v>117</v>
      </c>
      <c r="R45" s="21"/>
      <c r="S45" s="182"/>
      <c r="T45" s="137"/>
      <c r="U45" s="19"/>
      <c r="V45" s="36"/>
      <c r="W45" s="58"/>
      <c r="X45" s="58"/>
      <c r="Y45" s="58"/>
    </row>
    <row r="46" spans="1:25" s="13" customFormat="1" ht="15.75">
      <c r="A46" s="19" t="s">
        <v>148</v>
      </c>
      <c r="B46" s="25" t="s">
        <v>107</v>
      </c>
      <c r="C46" s="27"/>
      <c r="D46" s="26"/>
      <c r="E46" s="15"/>
      <c r="F46" s="109"/>
      <c r="G46" s="198">
        <v>6</v>
      </c>
      <c r="H46" s="245">
        <f t="shared" si="6"/>
        <v>180</v>
      </c>
      <c r="I46" s="18"/>
      <c r="J46" s="20"/>
      <c r="K46" s="19"/>
      <c r="L46" s="24"/>
      <c r="M46" s="261"/>
      <c r="N46" s="137"/>
      <c r="O46" s="19"/>
      <c r="P46" s="166"/>
      <c r="Q46" s="137"/>
      <c r="R46" s="19"/>
      <c r="S46" s="138"/>
      <c r="T46" s="137"/>
      <c r="U46" s="19"/>
      <c r="V46" s="36"/>
      <c r="W46" s="58"/>
      <c r="X46" s="58"/>
      <c r="Y46" s="58"/>
    </row>
    <row r="47" spans="1:25" s="13" customFormat="1" ht="15.75">
      <c r="A47" s="19"/>
      <c r="B47" s="25" t="s">
        <v>53</v>
      </c>
      <c r="C47" s="27"/>
      <c r="D47" s="26"/>
      <c r="E47" s="15"/>
      <c r="F47" s="109"/>
      <c r="G47" s="198">
        <v>2</v>
      </c>
      <c r="H47" s="245">
        <f t="shared" si="6"/>
        <v>60</v>
      </c>
      <c r="I47" s="18"/>
      <c r="J47" s="20"/>
      <c r="K47" s="19"/>
      <c r="L47" s="24"/>
      <c r="M47" s="261"/>
      <c r="N47" s="137"/>
      <c r="O47" s="19"/>
      <c r="P47" s="166"/>
      <c r="Q47" s="137"/>
      <c r="R47" s="19"/>
      <c r="S47" s="138"/>
      <c r="T47" s="137"/>
      <c r="U47" s="19"/>
      <c r="V47" s="36"/>
      <c r="W47" s="58"/>
      <c r="X47" s="58"/>
      <c r="Y47" s="58"/>
    </row>
    <row r="48" spans="1:25" s="13" customFormat="1" ht="15.75">
      <c r="A48" s="19" t="s">
        <v>149</v>
      </c>
      <c r="B48" s="104" t="s">
        <v>54</v>
      </c>
      <c r="C48" s="27" t="s">
        <v>59</v>
      </c>
      <c r="D48" s="439"/>
      <c r="E48" s="15"/>
      <c r="F48" s="109"/>
      <c r="G48" s="246">
        <v>4</v>
      </c>
      <c r="H48" s="263">
        <f t="shared" si="6"/>
        <v>120</v>
      </c>
      <c r="I48" s="100">
        <v>10</v>
      </c>
      <c r="J48" s="99" t="s">
        <v>237</v>
      </c>
      <c r="K48" s="99"/>
      <c r="L48" s="105" t="s">
        <v>239</v>
      </c>
      <c r="M48" s="259">
        <f>H48-I48</f>
        <v>110</v>
      </c>
      <c r="N48" s="137"/>
      <c r="P48" s="48" t="s">
        <v>240</v>
      </c>
      <c r="Q48" s="23"/>
      <c r="R48" s="128"/>
      <c r="S48" s="138"/>
      <c r="T48" s="137"/>
      <c r="U48" s="19"/>
      <c r="V48" s="36"/>
      <c r="W48" s="58"/>
      <c r="X48" s="58"/>
      <c r="Y48" s="58"/>
    </row>
    <row r="49" spans="1:25" s="13" customFormat="1" ht="47.25">
      <c r="A49" s="19" t="s">
        <v>259</v>
      </c>
      <c r="B49" s="25" t="s">
        <v>143</v>
      </c>
      <c r="C49" s="27"/>
      <c r="D49" s="27"/>
      <c r="E49" s="15"/>
      <c r="F49" s="109"/>
      <c r="G49" s="198">
        <v>4</v>
      </c>
      <c r="H49" s="426">
        <f t="shared" si="6"/>
        <v>120</v>
      </c>
      <c r="I49" s="29"/>
      <c r="J49" s="19"/>
      <c r="K49" s="19"/>
      <c r="L49" s="24"/>
      <c r="M49" s="261"/>
      <c r="N49" s="137"/>
      <c r="O49" s="24"/>
      <c r="P49" s="19"/>
      <c r="Q49" s="21"/>
      <c r="R49" s="19"/>
      <c r="S49" s="138"/>
      <c r="T49" s="137"/>
      <c r="U49" s="19"/>
      <c r="V49" s="36"/>
      <c r="W49" s="58"/>
      <c r="X49" s="58"/>
      <c r="Y49" s="58"/>
    </row>
    <row r="50" spans="1:25" s="13" customFormat="1" ht="15.75">
      <c r="A50" s="19"/>
      <c r="B50" s="25" t="s">
        <v>53</v>
      </c>
      <c r="C50" s="27"/>
      <c r="D50" s="27"/>
      <c r="E50" s="15"/>
      <c r="F50" s="109"/>
      <c r="G50" s="198">
        <v>1.5</v>
      </c>
      <c r="H50" s="426">
        <f t="shared" si="6"/>
        <v>45</v>
      </c>
      <c r="I50" s="29"/>
      <c r="J50" s="19"/>
      <c r="K50" s="19"/>
      <c r="L50" s="24"/>
      <c r="M50" s="261"/>
      <c r="N50" s="137"/>
      <c r="O50" s="19"/>
      <c r="P50" s="138"/>
      <c r="Q50" s="137"/>
      <c r="R50" s="19"/>
      <c r="S50" s="138"/>
      <c r="T50" s="137"/>
      <c r="U50" s="19"/>
      <c r="V50" s="36"/>
      <c r="W50" s="58"/>
      <c r="X50" s="58"/>
      <c r="Y50" s="58"/>
    </row>
    <row r="51" spans="1:25" s="13" customFormat="1" ht="15.75">
      <c r="A51" s="19" t="s">
        <v>260</v>
      </c>
      <c r="B51" s="104" t="s">
        <v>54</v>
      </c>
      <c r="C51" s="27"/>
      <c r="D51" s="27" t="s">
        <v>59</v>
      </c>
      <c r="E51" s="15"/>
      <c r="F51" s="109"/>
      <c r="G51" s="246">
        <v>2.5</v>
      </c>
      <c r="H51" s="427">
        <f t="shared" si="6"/>
        <v>75</v>
      </c>
      <c r="I51" s="100">
        <v>8</v>
      </c>
      <c r="J51" s="99" t="s">
        <v>237</v>
      </c>
      <c r="K51" s="99"/>
      <c r="L51" s="105"/>
      <c r="M51" s="259">
        <f>H51-I51</f>
        <v>67</v>
      </c>
      <c r="N51" s="137"/>
      <c r="O51" s="19"/>
      <c r="P51" s="138" t="s">
        <v>237</v>
      </c>
      <c r="Q51" s="137"/>
      <c r="R51" s="19"/>
      <c r="S51" s="138"/>
      <c r="T51" s="137"/>
      <c r="U51" s="19"/>
      <c r="V51" s="36"/>
      <c r="W51" s="58"/>
      <c r="X51" s="58"/>
      <c r="Y51" s="58"/>
    </row>
    <row r="52" spans="1:25" s="13" customFormat="1" ht="15.75">
      <c r="A52" s="19" t="s">
        <v>261</v>
      </c>
      <c r="B52" s="30" t="s">
        <v>66</v>
      </c>
      <c r="C52" s="27"/>
      <c r="D52" s="27"/>
      <c r="E52" s="15"/>
      <c r="F52" s="237"/>
      <c r="G52" s="198">
        <v>11</v>
      </c>
      <c r="H52" s="426">
        <f t="shared" si="6"/>
        <v>330</v>
      </c>
      <c r="I52" s="29"/>
      <c r="J52" s="29"/>
      <c r="K52" s="29"/>
      <c r="L52" s="256"/>
      <c r="M52" s="260"/>
      <c r="N52" s="137"/>
      <c r="O52" s="19"/>
      <c r="P52" s="138"/>
      <c r="Q52" s="179"/>
      <c r="R52" s="23"/>
      <c r="S52" s="138"/>
      <c r="T52" s="137"/>
      <c r="U52" s="19"/>
      <c r="V52" s="36"/>
      <c r="W52" s="58"/>
      <c r="X52" s="58"/>
      <c r="Y52" s="58"/>
    </row>
    <row r="53" spans="1:25" s="13" customFormat="1" ht="15.75">
      <c r="A53" s="19"/>
      <c r="B53" s="25" t="s">
        <v>53</v>
      </c>
      <c r="C53" s="27"/>
      <c r="D53" s="27"/>
      <c r="E53" s="15"/>
      <c r="F53" s="237"/>
      <c r="G53" s="198">
        <v>6</v>
      </c>
      <c r="H53" s="426">
        <f t="shared" si="6"/>
        <v>180</v>
      </c>
      <c r="I53" s="29"/>
      <c r="J53" s="29"/>
      <c r="K53" s="29"/>
      <c r="L53" s="256"/>
      <c r="M53" s="260"/>
      <c r="N53" s="137"/>
      <c r="O53" s="19"/>
      <c r="P53" s="138"/>
      <c r="Q53" s="179"/>
      <c r="R53" s="23"/>
      <c r="S53" s="138"/>
      <c r="T53" s="137"/>
      <c r="U53" s="19"/>
      <c r="V53" s="36"/>
      <c r="W53" s="58"/>
      <c r="X53" s="58"/>
      <c r="Y53" s="58"/>
    </row>
    <row r="54" spans="1:25" s="13" customFormat="1" ht="15.75">
      <c r="A54" s="19"/>
      <c r="B54" s="104" t="s">
        <v>54</v>
      </c>
      <c r="C54" s="27"/>
      <c r="D54" s="27"/>
      <c r="E54" s="15"/>
      <c r="F54" s="237"/>
      <c r="G54" s="246">
        <v>5</v>
      </c>
      <c r="H54" s="427">
        <f t="shared" si="6"/>
        <v>150</v>
      </c>
      <c r="I54" s="100">
        <f>I55+I56</f>
        <v>28</v>
      </c>
      <c r="J54" s="100">
        <v>16</v>
      </c>
      <c r="K54" s="100">
        <v>12</v>
      </c>
      <c r="L54" s="264"/>
      <c r="M54" s="259">
        <f>H54-I54</f>
        <v>122</v>
      </c>
      <c r="N54" s="137"/>
      <c r="O54" s="19"/>
      <c r="P54" s="138"/>
      <c r="Q54" s="179"/>
      <c r="R54" s="23"/>
      <c r="S54" s="138"/>
      <c r="T54" s="137"/>
      <c r="U54" s="19"/>
      <c r="V54" s="36"/>
      <c r="W54" s="58"/>
      <c r="X54" s="58"/>
      <c r="Y54" s="58"/>
    </row>
    <row r="55" spans="1:25" s="13" customFormat="1" ht="15.75">
      <c r="A55" s="19" t="s">
        <v>262</v>
      </c>
      <c r="B55" s="25" t="s">
        <v>54</v>
      </c>
      <c r="C55" s="27"/>
      <c r="D55" s="27" t="s">
        <v>55</v>
      </c>
      <c r="E55" s="15"/>
      <c r="F55" s="237"/>
      <c r="G55" s="198">
        <v>2.5</v>
      </c>
      <c r="H55" s="426">
        <f t="shared" si="6"/>
        <v>75</v>
      </c>
      <c r="I55" s="29">
        <v>14</v>
      </c>
      <c r="J55" s="19" t="s">
        <v>237</v>
      </c>
      <c r="K55" s="19" t="s">
        <v>120</v>
      </c>
      <c r="L55" s="105"/>
      <c r="M55" s="261">
        <f>H55-I55</f>
        <v>61</v>
      </c>
      <c r="N55" s="137" t="s">
        <v>275</v>
      </c>
      <c r="O55" s="19"/>
      <c r="P55" s="138"/>
      <c r="Q55" s="179"/>
      <c r="R55" s="23"/>
      <c r="S55" s="138"/>
      <c r="T55" s="137"/>
      <c r="U55" s="19"/>
      <c r="V55" s="36"/>
      <c r="W55" s="58"/>
      <c r="X55" s="58"/>
      <c r="Y55" s="58"/>
    </row>
    <row r="56" spans="1:25" s="13" customFormat="1" ht="16.5" thickBot="1">
      <c r="A56" s="96" t="s">
        <v>263</v>
      </c>
      <c r="B56" s="425" t="s">
        <v>54</v>
      </c>
      <c r="C56" s="121" t="s">
        <v>59</v>
      </c>
      <c r="D56" s="121"/>
      <c r="E56" s="39"/>
      <c r="F56" s="242"/>
      <c r="G56" s="251">
        <v>2.5</v>
      </c>
      <c r="H56" s="440">
        <f t="shared" si="6"/>
        <v>75</v>
      </c>
      <c r="I56" s="123">
        <v>14</v>
      </c>
      <c r="J56" s="96" t="s">
        <v>237</v>
      </c>
      <c r="K56" s="96" t="s">
        <v>120</v>
      </c>
      <c r="L56" s="257"/>
      <c r="M56" s="262">
        <f>H56-I56</f>
        <v>61</v>
      </c>
      <c r="N56" s="144"/>
      <c r="O56" s="96"/>
      <c r="P56" s="184" t="s">
        <v>275</v>
      </c>
      <c r="Q56" s="201"/>
      <c r="R56" s="193"/>
      <c r="S56" s="184"/>
      <c r="T56" s="144"/>
      <c r="U56" s="96"/>
      <c r="V56" s="97"/>
      <c r="W56" s="66"/>
      <c r="X56" s="66"/>
      <c r="Y56" s="66"/>
    </row>
    <row r="57" spans="1:25" s="13" customFormat="1" ht="16.5" thickBot="1">
      <c r="A57" s="848" t="s">
        <v>130</v>
      </c>
      <c r="B57" s="863"/>
      <c r="C57" s="218"/>
      <c r="D57" s="218"/>
      <c r="E57" s="219"/>
      <c r="F57" s="220"/>
      <c r="G57" s="252">
        <f>G32+G26+G51+G35+G40+G43+G44+G45+G48+G54</f>
        <v>35</v>
      </c>
      <c r="H57" s="599">
        <f>H32+H26+H51+H40+H44+H35+H43+H45+H48+H54</f>
        <v>1050</v>
      </c>
      <c r="I57" s="600">
        <f>I32+I26+I51+I40+I35+I43+I44+I45+I48+I54</f>
        <v>116</v>
      </c>
      <c r="J57" s="601" t="s">
        <v>243</v>
      </c>
      <c r="K57" s="601" t="s">
        <v>244</v>
      </c>
      <c r="L57" s="601" t="s">
        <v>245</v>
      </c>
      <c r="M57" s="602">
        <f>M32+M26+M51+M40+M35+M43+M44+M45+M48+M54</f>
        <v>782</v>
      </c>
      <c r="N57" s="603" t="s">
        <v>277</v>
      </c>
      <c r="O57" s="601"/>
      <c r="P57" s="604" t="s">
        <v>276</v>
      </c>
      <c r="Q57" s="605" t="s">
        <v>264</v>
      </c>
      <c r="R57" s="606"/>
      <c r="S57" s="604" t="s">
        <v>56</v>
      </c>
      <c r="T57" s="603"/>
      <c r="U57" s="601"/>
      <c r="V57" s="607"/>
      <c r="W57" s="608"/>
      <c r="X57" s="609"/>
      <c r="Y57" s="610"/>
    </row>
    <row r="58" spans="1:25" s="13" customFormat="1" ht="16.5" thickBot="1">
      <c r="A58" s="848" t="s">
        <v>131</v>
      </c>
      <c r="B58" s="863"/>
      <c r="C58" s="218"/>
      <c r="D58" s="218"/>
      <c r="E58" s="230"/>
      <c r="F58" s="231"/>
      <c r="G58" s="253">
        <f>G29+G31+G25+G50+G39+G34+G42+G47+G53</f>
        <v>29.5</v>
      </c>
      <c r="H58" s="441"/>
      <c r="I58" s="232"/>
      <c r="J58" s="233"/>
      <c r="K58" s="233"/>
      <c r="L58" s="233"/>
      <c r="M58" s="234"/>
      <c r="N58" s="235"/>
      <c r="O58" s="233"/>
      <c r="P58" s="236"/>
      <c r="Q58" s="224"/>
      <c r="R58" s="225"/>
      <c r="S58" s="194"/>
      <c r="T58" s="223"/>
      <c r="U58" s="221"/>
      <c r="V58" s="226"/>
      <c r="W58" s="227"/>
      <c r="X58" s="227"/>
      <c r="Y58" s="228"/>
    </row>
    <row r="59" spans="1:25" s="13" customFormat="1" ht="16.5" thickBot="1">
      <c r="A59" s="850" t="s">
        <v>150</v>
      </c>
      <c r="B59" s="866"/>
      <c r="C59" s="202"/>
      <c r="D59" s="202"/>
      <c r="E59" s="203"/>
      <c r="F59" s="204"/>
      <c r="G59" s="254">
        <f>G29+G30+G24+G44+G49+G33+G38+G41+G45+G46+G52</f>
        <v>64.5</v>
      </c>
      <c r="H59" s="442"/>
      <c r="I59" s="205"/>
      <c r="J59" s="206"/>
      <c r="K59" s="206"/>
      <c r="L59" s="206"/>
      <c r="M59" s="207"/>
      <c r="N59" s="208"/>
      <c r="O59" s="206"/>
      <c r="P59" s="209"/>
      <c r="Q59" s="210"/>
      <c r="R59" s="211"/>
      <c r="S59" s="212"/>
      <c r="T59" s="213"/>
      <c r="U59" s="214"/>
      <c r="V59" s="215"/>
      <c r="W59" s="216"/>
      <c r="X59" s="216"/>
      <c r="Y59" s="217"/>
    </row>
    <row r="60" spans="1:25" s="13" customFormat="1" ht="15.75">
      <c r="A60" s="862" t="s">
        <v>184</v>
      </c>
      <c r="B60" s="862"/>
      <c r="C60" s="862"/>
      <c r="D60" s="862"/>
      <c r="E60" s="862"/>
      <c r="F60" s="862"/>
      <c r="G60" s="862"/>
      <c r="H60" s="862"/>
      <c r="I60" s="862"/>
      <c r="J60" s="862"/>
      <c r="K60" s="862"/>
      <c r="L60" s="862"/>
      <c r="M60" s="862"/>
      <c r="N60" s="862"/>
      <c r="O60" s="862"/>
      <c r="P60" s="862"/>
      <c r="Q60" s="862"/>
      <c r="R60" s="862"/>
      <c r="S60" s="862"/>
      <c r="T60" s="862"/>
      <c r="U60" s="862"/>
      <c r="V60" s="862"/>
      <c r="W60" s="67"/>
      <c r="X60" s="67"/>
      <c r="Y60" s="67"/>
    </row>
    <row r="61" spans="1:25" s="13" customFormat="1" ht="15.75">
      <c r="A61" s="19" t="s">
        <v>151</v>
      </c>
      <c r="B61" s="69" t="s">
        <v>68</v>
      </c>
      <c r="C61" s="27"/>
      <c r="D61" s="26"/>
      <c r="E61" s="15"/>
      <c r="F61" s="18"/>
      <c r="G61" s="18">
        <v>10.5</v>
      </c>
      <c r="H61" s="29">
        <f aca="true" t="shared" si="7" ref="H61:H71">G61*30</f>
        <v>315</v>
      </c>
      <c r="I61" s="29"/>
      <c r="J61" s="19"/>
      <c r="K61" s="19"/>
      <c r="L61" s="19"/>
      <c r="M61" s="140"/>
      <c r="N61" s="137"/>
      <c r="O61" s="19"/>
      <c r="P61" s="166"/>
      <c r="Q61" s="160"/>
      <c r="R61" s="31"/>
      <c r="S61" s="36"/>
      <c r="T61" s="32"/>
      <c r="U61" s="34"/>
      <c r="V61" s="55"/>
      <c r="W61" s="171"/>
      <c r="X61" s="58"/>
      <c r="Y61" s="58"/>
    </row>
    <row r="62" spans="1:25" s="13" customFormat="1" ht="15.75">
      <c r="A62" s="19"/>
      <c r="B62" s="25" t="s">
        <v>53</v>
      </c>
      <c r="C62" s="27"/>
      <c r="D62" s="26"/>
      <c r="E62" s="15"/>
      <c r="F62" s="18"/>
      <c r="G62" s="18">
        <v>6</v>
      </c>
      <c r="H62" s="29">
        <f t="shared" si="7"/>
        <v>180</v>
      </c>
      <c r="I62" s="29"/>
      <c r="J62" s="19"/>
      <c r="K62" s="19"/>
      <c r="L62" s="19"/>
      <c r="M62" s="140"/>
      <c r="N62" s="137"/>
      <c r="O62" s="19"/>
      <c r="P62" s="166"/>
      <c r="Q62" s="160"/>
      <c r="R62" s="32"/>
      <c r="S62" s="21"/>
      <c r="T62" s="32"/>
      <c r="U62" s="19"/>
      <c r="V62" s="36"/>
      <c r="W62" s="171"/>
      <c r="X62" s="58"/>
      <c r="Y62" s="58"/>
    </row>
    <row r="63" spans="1:25" s="13" customFormat="1" ht="15.75">
      <c r="A63" s="19"/>
      <c r="B63" s="104" t="s">
        <v>54</v>
      </c>
      <c r="C63" s="27"/>
      <c r="D63" s="26"/>
      <c r="E63" s="15"/>
      <c r="F63" s="18"/>
      <c r="G63" s="22">
        <v>4.5</v>
      </c>
      <c r="H63" s="100">
        <f>G63*30</f>
        <v>135</v>
      </c>
      <c r="I63" s="100">
        <v>16</v>
      </c>
      <c r="J63" s="99" t="s">
        <v>241</v>
      </c>
      <c r="K63" s="99"/>
      <c r="L63" s="99" t="s">
        <v>246</v>
      </c>
      <c r="M63" s="141">
        <f>H63-I63</f>
        <v>119</v>
      </c>
      <c r="N63" s="137"/>
      <c r="O63" s="19"/>
      <c r="P63" s="166"/>
      <c r="Q63" s="160"/>
      <c r="R63" s="32"/>
      <c r="S63" s="21"/>
      <c r="T63" s="32"/>
      <c r="U63" s="19"/>
      <c r="V63" s="36"/>
      <c r="W63" s="171"/>
      <c r="X63" s="58"/>
      <c r="Y63" s="58"/>
    </row>
    <row r="64" spans="1:25" s="13" customFormat="1" ht="15.75">
      <c r="A64" s="19" t="s">
        <v>152</v>
      </c>
      <c r="B64" s="25" t="s">
        <v>54</v>
      </c>
      <c r="C64" s="27" t="s">
        <v>45</v>
      </c>
      <c r="D64" s="26"/>
      <c r="E64" s="15"/>
      <c r="F64" s="18"/>
      <c r="G64" s="18">
        <v>3.5</v>
      </c>
      <c r="H64" s="29">
        <f t="shared" si="7"/>
        <v>105</v>
      </c>
      <c r="I64" s="82">
        <v>12</v>
      </c>
      <c r="J64" s="76" t="s">
        <v>241</v>
      </c>
      <c r="K64" s="76"/>
      <c r="L64" s="76" t="s">
        <v>119</v>
      </c>
      <c r="M64" s="140">
        <f>H64-I64</f>
        <v>93</v>
      </c>
      <c r="N64" s="137"/>
      <c r="O64" s="19"/>
      <c r="P64" s="166"/>
      <c r="Q64" s="48" t="s">
        <v>57</v>
      </c>
      <c r="R64" s="21"/>
      <c r="S64" s="21"/>
      <c r="T64" s="32"/>
      <c r="U64" s="19"/>
      <c r="V64" s="36"/>
      <c r="W64" s="171"/>
      <c r="X64" s="58"/>
      <c r="Y64" s="58"/>
    </row>
    <row r="65" spans="1:25" s="13" customFormat="1" ht="15.75">
      <c r="A65" s="19" t="s">
        <v>153</v>
      </c>
      <c r="B65" s="69" t="s">
        <v>69</v>
      </c>
      <c r="C65" s="27"/>
      <c r="D65" s="26"/>
      <c r="E65" s="15">
        <v>12</v>
      </c>
      <c r="F65" s="18"/>
      <c r="G65" s="18">
        <v>1</v>
      </c>
      <c r="H65" s="29">
        <f t="shared" si="7"/>
        <v>30</v>
      </c>
      <c r="I65" s="29">
        <v>4</v>
      </c>
      <c r="J65" s="19"/>
      <c r="K65" s="19"/>
      <c r="L65" s="19" t="s">
        <v>63</v>
      </c>
      <c r="M65" s="140">
        <f>H65-I65</f>
        <v>26</v>
      </c>
      <c r="N65" s="137"/>
      <c r="O65" s="19"/>
      <c r="P65" s="166"/>
      <c r="Q65" s="160"/>
      <c r="R65" s="32"/>
      <c r="S65" s="21" t="s">
        <v>56</v>
      </c>
      <c r="T65" s="32"/>
      <c r="U65" s="19"/>
      <c r="V65" s="36"/>
      <c r="W65" s="171"/>
      <c r="X65" s="58"/>
      <c r="Y65" s="58"/>
    </row>
    <row r="66" spans="1:25" s="114" customFormat="1" ht="16.5" customHeight="1">
      <c r="A66" s="19" t="s">
        <v>154</v>
      </c>
      <c r="B66" s="25" t="s">
        <v>89</v>
      </c>
      <c r="C66" s="27"/>
      <c r="D66" s="27"/>
      <c r="E66" s="15"/>
      <c r="F66" s="28"/>
      <c r="G66" s="28">
        <v>3</v>
      </c>
      <c r="H66" s="116">
        <f>G66*30</f>
        <v>90</v>
      </c>
      <c r="I66" s="29"/>
      <c r="J66" s="19"/>
      <c r="K66" s="19"/>
      <c r="L66" s="19"/>
      <c r="M66" s="139"/>
      <c r="N66" s="137"/>
      <c r="O66" s="19"/>
      <c r="P66" s="138"/>
      <c r="Q66" s="137"/>
      <c r="R66" s="19"/>
      <c r="S66" s="19"/>
      <c r="T66" s="19"/>
      <c r="U66" s="19"/>
      <c r="V66" s="36"/>
      <c r="W66" s="171"/>
      <c r="X66" s="58"/>
      <c r="Y66" s="58"/>
    </row>
    <row r="67" spans="1:25" s="114" customFormat="1" ht="16.5" thickBot="1">
      <c r="A67" s="19"/>
      <c r="B67" s="25" t="s">
        <v>53</v>
      </c>
      <c r="C67" s="27"/>
      <c r="D67" s="27"/>
      <c r="E67" s="15"/>
      <c r="F67" s="28"/>
      <c r="G67" s="200">
        <v>0.5</v>
      </c>
      <c r="H67" s="266">
        <f>G67*30</f>
        <v>15</v>
      </c>
      <c r="I67" s="123"/>
      <c r="J67" s="96"/>
      <c r="K67" s="96"/>
      <c r="L67" s="96"/>
      <c r="M67" s="267"/>
      <c r="N67" s="137"/>
      <c r="O67" s="19"/>
      <c r="P67" s="138"/>
      <c r="Q67" s="137"/>
      <c r="R67" s="19"/>
      <c r="S67" s="19"/>
      <c r="T67" s="19"/>
      <c r="U67" s="19"/>
      <c r="V67" s="36"/>
      <c r="W67" s="171"/>
      <c r="X67" s="58"/>
      <c r="Y67" s="58"/>
    </row>
    <row r="68" spans="1:25" s="114" customFormat="1" ht="16.5" thickBot="1">
      <c r="A68" s="19" t="s">
        <v>155</v>
      </c>
      <c r="B68" s="104" t="s">
        <v>54</v>
      </c>
      <c r="C68" s="27" t="s">
        <v>47</v>
      </c>
      <c r="D68" s="27"/>
      <c r="E68" s="15"/>
      <c r="F68" s="109"/>
      <c r="G68" s="268">
        <v>2.5</v>
      </c>
      <c r="H68" s="269">
        <f>G68*30</f>
        <v>75</v>
      </c>
      <c r="I68" s="270">
        <v>12</v>
      </c>
      <c r="J68" s="195" t="s">
        <v>241</v>
      </c>
      <c r="K68" s="195"/>
      <c r="L68" s="195" t="s">
        <v>119</v>
      </c>
      <c r="M68" s="222">
        <f>H68-I68</f>
        <v>63</v>
      </c>
      <c r="N68" s="137"/>
      <c r="O68" s="19"/>
      <c r="P68" s="138"/>
      <c r="Q68" s="137"/>
      <c r="R68" s="19"/>
      <c r="S68" s="19"/>
      <c r="T68" s="19"/>
      <c r="U68" s="19"/>
      <c r="V68" s="36"/>
      <c r="W68" s="171"/>
      <c r="X68" s="59" t="s">
        <v>57</v>
      </c>
      <c r="Y68" s="59"/>
    </row>
    <row r="69" spans="1:25" s="13" customFormat="1" ht="24.75" customHeight="1">
      <c r="A69" s="19" t="s">
        <v>156</v>
      </c>
      <c r="B69" s="25" t="s">
        <v>75</v>
      </c>
      <c r="C69" s="27"/>
      <c r="D69" s="26"/>
      <c r="E69" s="15"/>
      <c r="F69" s="18"/>
      <c r="G69" s="68">
        <v>3</v>
      </c>
      <c r="H69" s="186">
        <f t="shared" si="7"/>
        <v>90</v>
      </c>
      <c r="I69" s="186"/>
      <c r="J69" s="94"/>
      <c r="K69" s="94"/>
      <c r="L69" s="94"/>
      <c r="M69" s="187"/>
      <c r="N69" s="137"/>
      <c r="O69" s="19"/>
      <c r="P69" s="166"/>
      <c r="Q69" s="160"/>
      <c r="R69" s="31"/>
      <c r="S69" s="31"/>
      <c r="T69" s="32"/>
      <c r="U69" s="19"/>
      <c r="V69" s="36"/>
      <c r="W69" s="171"/>
      <c r="X69" s="58"/>
      <c r="Y69" s="58"/>
    </row>
    <row r="70" spans="1:25" s="13" customFormat="1" ht="15.75">
      <c r="A70" s="19"/>
      <c r="B70" s="25" t="s">
        <v>53</v>
      </c>
      <c r="C70" s="27"/>
      <c r="D70" s="26"/>
      <c r="E70" s="15"/>
      <c r="F70" s="18"/>
      <c r="G70" s="18">
        <v>0.5</v>
      </c>
      <c r="H70" s="29">
        <f t="shared" si="7"/>
        <v>15</v>
      </c>
      <c r="I70" s="29"/>
      <c r="J70" s="19"/>
      <c r="K70" s="19"/>
      <c r="L70" s="19"/>
      <c r="M70" s="140"/>
      <c r="N70" s="137"/>
      <c r="O70" s="19"/>
      <c r="P70" s="166"/>
      <c r="Q70" s="160"/>
      <c r="R70" s="41"/>
      <c r="S70" s="31"/>
      <c r="T70" s="32"/>
      <c r="U70" s="19"/>
      <c r="V70" s="36"/>
      <c r="W70" s="171"/>
      <c r="X70" s="58"/>
      <c r="Y70" s="58"/>
    </row>
    <row r="71" spans="1:25" s="13" customFormat="1" ht="15.75">
      <c r="A71" s="19" t="s">
        <v>157</v>
      </c>
      <c r="B71" s="104" t="s">
        <v>54</v>
      </c>
      <c r="C71" s="27"/>
      <c r="D71" s="26">
        <v>10</v>
      </c>
      <c r="E71" s="15"/>
      <c r="F71" s="18"/>
      <c r="G71" s="22">
        <v>2.5</v>
      </c>
      <c r="H71" s="100">
        <f t="shared" si="7"/>
        <v>75</v>
      </c>
      <c r="I71" s="100">
        <v>6</v>
      </c>
      <c r="J71" s="99" t="s">
        <v>116</v>
      </c>
      <c r="K71" s="99"/>
      <c r="L71" s="105" t="s">
        <v>119</v>
      </c>
      <c r="M71" s="141">
        <f>H71-I71</f>
        <v>69</v>
      </c>
      <c r="N71" s="137"/>
      <c r="O71" s="19"/>
      <c r="P71" s="166"/>
      <c r="Q71" s="35" t="s">
        <v>117</v>
      </c>
      <c r="R71" s="59"/>
      <c r="S71" s="611"/>
      <c r="T71" s="32"/>
      <c r="U71" s="23"/>
      <c r="V71" s="36"/>
      <c r="W71" s="171"/>
      <c r="X71" s="58"/>
      <c r="Y71" s="58"/>
    </row>
    <row r="72" spans="1:25" s="13" customFormat="1" ht="30.75" customHeight="1">
      <c r="A72" s="19" t="s">
        <v>158</v>
      </c>
      <c r="B72" s="25" t="s">
        <v>76</v>
      </c>
      <c r="C72" s="26"/>
      <c r="D72" s="26"/>
      <c r="E72" s="15"/>
      <c r="F72" s="38"/>
      <c r="G72" s="38">
        <v>10</v>
      </c>
      <c r="H72" s="29">
        <f aca="true" t="shared" si="8" ref="H72:H77">G72*30</f>
        <v>300</v>
      </c>
      <c r="I72" s="29"/>
      <c r="J72" s="29"/>
      <c r="K72" s="19"/>
      <c r="L72" s="19"/>
      <c r="M72" s="140"/>
      <c r="N72" s="137"/>
      <c r="O72" s="19"/>
      <c r="P72" s="166"/>
      <c r="Q72" s="160"/>
      <c r="R72" s="106"/>
      <c r="S72" s="31"/>
      <c r="T72" s="32"/>
      <c r="U72" s="19"/>
      <c r="V72" s="36"/>
      <c r="W72" s="173"/>
      <c r="X72" s="124"/>
      <c r="Y72" s="58"/>
    </row>
    <row r="73" spans="1:25" s="13" customFormat="1" ht="19.5" customHeight="1">
      <c r="A73" s="19"/>
      <c r="B73" s="25" t="s">
        <v>53</v>
      </c>
      <c r="C73" s="26"/>
      <c r="D73" s="26"/>
      <c r="E73" s="15"/>
      <c r="F73" s="38"/>
      <c r="G73" s="38">
        <v>1.5</v>
      </c>
      <c r="H73" s="29">
        <f t="shared" si="8"/>
        <v>45</v>
      </c>
      <c r="I73" s="29"/>
      <c r="J73" s="29"/>
      <c r="K73" s="19"/>
      <c r="L73" s="19"/>
      <c r="M73" s="140"/>
      <c r="N73" s="137"/>
      <c r="O73" s="19"/>
      <c r="P73" s="166"/>
      <c r="Q73" s="160"/>
      <c r="R73" s="31"/>
      <c r="S73" s="31"/>
      <c r="T73" s="32"/>
      <c r="U73" s="19"/>
      <c r="V73" s="36"/>
      <c r="W73" s="173"/>
      <c r="X73" s="124"/>
      <c r="Y73" s="58"/>
    </row>
    <row r="74" spans="1:25" s="13" customFormat="1" ht="17.25" customHeight="1" thickBot="1">
      <c r="A74" s="19"/>
      <c r="B74" s="104" t="s">
        <v>54</v>
      </c>
      <c r="C74" s="26"/>
      <c r="D74" s="26"/>
      <c r="E74" s="15"/>
      <c r="F74" s="38"/>
      <c r="G74" s="113">
        <v>8.5</v>
      </c>
      <c r="H74" s="100">
        <f t="shared" si="8"/>
        <v>255</v>
      </c>
      <c r="I74" s="100">
        <v>24</v>
      </c>
      <c r="J74" s="119" t="s">
        <v>238</v>
      </c>
      <c r="K74" s="119"/>
      <c r="L74" s="119" t="s">
        <v>247</v>
      </c>
      <c r="M74" s="141">
        <f>H74-I74</f>
        <v>231</v>
      </c>
      <c r="N74" s="137"/>
      <c r="O74" s="19"/>
      <c r="P74" s="166"/>
      <c r="Q74" s="160"/>
      <c r="R74" s="32"/>
      <c r="S74" s="32"/>
      <c r="T74" s="32"/>
      <c r="U74" s="19"/>
      <c r="V74" s="36"/>
      <c r="W74" s="173"/>
      <c r="X74" s="124"/>
      <c r="Y74" s="58"/>
    </row>
    <row r="75" spans="1:25" s="13" customFormat="1" ht="20.25" customHeight="1" thickBot="1">
      <c r="A75" s="19" t="s">
        <v>159</v>
      </c>
      <c r="B75" s="25" t="s">
        <v>54</v>
      </c>
      <c r="C75" s="26"/>
      <c r="D75" s="26">
        <v>9</v>
      </c>
      <c r="E75" s="15"/>
      <c r="F75" s="38"/>
      <c r="G75" s="38">
        <v>5.5</v>
      </c>
      <c r="H75" s="29">
        <f t="shared" si="8"/>
        <v>165</v>
      </c>
      <c r="I75" s="270">
        <v>12</v>
      </c>
      <c r="J75" s="195" t="s">
        <v>241</v>
      </c>
      <c r="K75" s="195"/>
      <c r="L75" s="195" t="s">
        <v>119</v>
      </c>
      <c r="M75" s="140">
        <f>H75-I75</f>
        <v>153</v>
      </c>
      <c r="N75" s="137"/>
      <c r="O75" s="19"/>
      <c r="P75" s="166" t="s">
        <v>57</v>
      </c>
      <c r="Q75" s="160"/>
      <c r="R75" s="32"/>
      <c r="S75" s="32"/>
      <c r="T75" s="32"/>
      <c r="U75" s="19"/>
      <c r="V75" s="36"/>
      <c r="W75" s="173"/>
      <c r="X75" s="124"/>
      <c r="Y75" s="58"/>
    </row>
    <row r="76" spans="1:25" s="13" customFormat="1" ht="20.25" customHeight="1" thickBot="1">
      <c r="A76" s="19" t="s">
        <v>181</v>
      </c>
      <c r="B76" s="25" t="s">
        <v>54</v>
      </c>
      <c r="C76" s="26">
        <v>10</v>
      </c>
      <c r="D76" s="26"/>
      <c r="E76" s="15"/>
      <c r="F76" s="38"/>
      <c r="G76" s="38">
        <v>3</v>
      </c>
      <c r="H76" s="29">
        <f t="shared" si="8"/>
        <v>90</v>
      </c>
      <c r="I76" s="270">
        <v>12</v>
      </c>
      <c r="J76" s="195" t="s">
        <v>241</v>
      </c>
      <c r="K76" s="195"/>
      <c r="L76" s="195" t="s">
        <v>119</v>
      </c>
      <c r="M76" s="140">
        <f>H76-I76</f>
        <v>78</v>
      </c>
      <c r="N76" s="137"/>
      <c r="O76" s="19"/>
      <c r="P76" s="166"/>
      <c r="Q76" s="166" t="s">
        <v>57</v>
      </c>
      <c r="R76" s="21"/>
      <c r="S76" s="21"/>
      <c r="T76" s="21"/>
      <c r="U76" s="19"/>
      <c r="V76" s="36"/>
      <c r="W76" s="443"/>
      <c r="X76" s="444"/>
      <c r="Y76" s="58"/>
    </row>
    <row r="77" spans="1:25" s="13" customFormat="1" ht="17.25" customHeight="1">
      <c r="A77" s="19" t="s">
        <v>160</v>
      </c>
      <c r="B77" s="69" t="s">
        <v>77</v>
      </c>
      <c r="C77" s="26"/>
      <c r="D77" s="27"/>
      <c r="E77" s="15"/>
      <c r="F77" s="18"/>
      <c r="G77" s="18">
        <v>10</v>
      </c>
      <c r="H77" s="445">
        <f t="shared" si="8"/>
        <v>300</v>
      </c>
      <c r="I77" s="446"/>
      <c r="J77" s="447"/>
      <c r="K77" s="445"/>
      <c r="L77" s="447"/>
      <c r="M77" s="448"/>
      <c r="N77" s="449"/>
      <c r="O77" s="445"/>
      <c r="P77" s="450"/>
      <c r="Q77" s="451"/>
      <c r="R77" s="452"/>
      <c r="S77" s="128"/>
      <c r="T77" s="452"/>
      <c r="U77" s="452"/>
      <c r="V77" s="453"/>
      <c r="W77" s="443"/>
      <c r="X77" s="444"/>
      <c r="Y77" s="58"/>
    </row>
    <row r="78" spans="1:25" s="13" customFormat="1" ht="78.75" hidden="1">
      <c r="A78" s="19" t="s">
        <v>52</v>
      </c>
      <c r="B78" s="69" t="s">
        <v>78</v>
      </c>
      <c r="C78" s="26"/>
      <c r="D78" s="27"/>
      <c r="E78" s="15">
        <v>13</v>
      </c>
      <c r="F78" s="18">
        <v>1</v>
      </c>
      <c r="G78" s="18"/>
      <c r="H78" s="29">
        <v>36</v>
      </c>
      <c r="I78" s="29">
        <v>16</v>
      </c>
      <c r="J78" s="19"/>
      <c r="K78" s="454"/>
      <c r="L78" s="19" t="s">
        <v>64</v>
      </c>
      <c r="M78" s="448">
        <f>H78-I78</f>
        <v>20</v>
      </c>
      <c r="N78" s="455"/>
      <c r="O78" s="454"/>
      <c r="P78" s="138"/>
      <c r="Q78" s="48"/>
      <c r="R78" s="21"/>
      <c r="S78" s="32"/>
      <c r="T78" s="32" t="s">
        <v>64</v>
      </c>
      <c r="U78" s="32"/>
      <c r="V78" s="36"/>
      <c r="W78" s="155"/>
      <c r="X78" s="59"/>
      <c r="Y78" s="58"/>
    </row>
    <row r="79" spans="1:25" s="13" customFormat="1" ht="15.75">
      <c r="A79" s="19"/>
      <c r="B79" s="69" t="s">
        <v>53</v>
      </c>
      <c r="C79" s="26"/>
      <c r="D79" s="27"/>
      <c r="E79" s="15"/>
      <c r="F79" s="18"/>
      <c r="G79" s="18">
        <v>4</v>
      </c>
      <c r="H79" s="29">
        <f aca="true" t="shared" si="9" ref="H79:H90">G79*30</f>
        <v>120</v>
      </c>
      <c r="I79" s="29"/>
      <c r="J79" s="19"/>
      <c r="K79" s="454"/>
      <c r="L79" s="19"/>
      <c r="M79" s="448"/>
      <c r="N79" s="455"/>
      <c r="O79" s="454"/>
      <c r="P79" s="138"/>
      <c r="Q79" s="48"/>
      <c r="R79" s="36"/>
      <c r="S79" s="31"/>
      <c r="T79" s="32"/>
      <c r="U79" s="32"/>
      <c r="V79" s="36"/>
      <c r="W79" s="155"/>
      <c r="X79" s="59"/>
      <c r="Y79" s="58"/>
    </row>
    <row r="80" spans="1:25" s="13" customFormat="1" ht="16.5" thickBot="1">
      <c r="A80" s="19"/>
      <c r="B80" s="117" t="s">
        <v>54</v>
      </c>
      <c r="C80" s="118"/>
      <c r="D80" s="119"/>
      <c r="E80" s="42"/>
      <c r="F80" s="22"/>
      <c r="G80" s="22">
        <v>6</v>
      </c>
      <c r="H80" s="100">
        <f t="shared" si="9"/>
        <v>180</v>
      </c>
      <c r="I80" s="100">
        <v>16</v>
      </c>
      <c r="J80" s="99" t="s">
        <v>62</v>
      </c>
      <c r="K80" s="456"/>
      <c r="L80" s="99" t="s">
        <v>62</v>
      </c>
      <c r="M80" s="457">
        <f>H80-I80</f>
        <v>164</v>
      </c>
      <c r="N80" s="455"/>
      <c r="O80" s="454"/>
      <c r="P80" s="138"/>
      <c r="Q80" s="48"/>
      <c r="R80" s="36"/>
      <c r="S80" s="31"/>
      <c r="T80" s="32"/>
      <c r="U80" s="32"/>
      <c r="V80" s="36"/>
      <c r="W80" s="155"/>
      <c r="X80" s="59"/>
      <c r="Y80" s="58"/>
    </row>
    <row r="81" spans="1:25" s="13" customFormat="1" ht="16.5" thickBot="1">
      <c r="A81" s="19" t="s">
        <v>182</v>
      </c>
      <c r="B81" s="69" t="s">
        <v>54</v>
      </c>
      <c r="C81" s="26">
        <v>12</v>
      </c>
      <c r="D81" s="27"/>
      <c r="E81" s="15"/>
      <c r="F81" s="18"/>
      <c r="G81" s="18">
        <v>5</v>
      </c>
      <c r="H81" s="29">
        <f t="shared" si="9"/>
        <v>150</v>
      </c>
      <c r="I81" s="270">
        <v>12</v>
      </c>
      <c r="J81" s="195" t="s">
        <v>241</v>
      </c>
      <c r="K81" s="195"/>
      <c r="L81" s="195" t="s">
        <v>119</v>
      </c>
      <c r="M81" s="448">
        <f>H81-I81</f>
        <v>138</v>
      </c>
      <c r="N81" s="455"/>
      <c r="O81" s="454"/>
      <c r="P81" s="138"/>
      <c r="Q81" s="48"/>
      <c r="R81" s="21"/>
      <c r="S81" s="166" t="s">
        <v>57</v>
      </c>
      <c r="T81" s="32"/>
      <c r="U81" s="32"/>
      <c r="V81" s="36"/>
      <c r="W81" s="155"/>
      <c r="X81" s="59"/>
      <c r="Y81" s="58"/>
    </row>
    <row r="82" spans="1:25" s="13" customFormat="1" ht="32.25" thickBot="1">
      <c r="A82" s="19" t="s">
        <v>188</v>
      </c>
      <c r="B82" s="69" t="s">
        <v>78</v>
      </c>
      <c r="C82" s="26"/>
      <c r="D82" s="27"/>
      <c r="E82" s="15">
        <v>13</v>
      </c>
      <c r="F82" s="75"/>
      <c r="G82" s="75">
        <v>1</v>
      </c>
      <c r="H82" s="82">
        <f t="shared" si="9"/>
        <v>30</v>
      </c>
      <c r="I82" s="29">
        <v>4</v>
      </c>
      <c r="J82" s="19"/>
      <c r="K82" s="454"/>
      <c r="L82" s="19" t="s">
        <v>63</v>
      </c>
      <c r="M82" s="458">
        <f>H82-I82</f>
        <v>26</v>
      </c>
      <c r="N82" s="455"/>
      <c r="O82" s="454"/>
      <c r="P82" s="138"/>
      <c r="Q82" s="48"/>
      <c r="R82" s="36"/>
      <c r="S82" s="31"/>
      <c r="T82" s="32"/>
      <c r="U82" s="32"/>
      <c r="V82" s="36"/>
      <c r="W82" s="155" t="s">
        <v>56</v>
      </c>
      <c r="X82" s="59"/>
      <c r="Y82" s="60"/>
    </row>
    <row r="83" spans="1:25" s="13" customFormat="1" ht="32.25" thickBot="1">
      <c r="A83" s="19" t="s">
        <v>161</v>
      </c>
      <c r="B83" s="127" t="s">
        <v>104</v>
      </c>
      <c r="C83" s="119"/>
      <c r="D83" s="80">
        <v>14</v>
      </c>
      <c r="E83" s="42"/>
      <c r="F83" s="22"/>
      <c r="G83" s="22">
        <v>3</v>
      </c>
      <c r="H83" s="100">
        <f t="shared" si="9"/>
        <v>90</v>
      </c>
      <c r="I83" s="270">
        <v>12</v>
      </c>
      <c r="J83" s="195" t="s">
        <v>241</v>
      </c>
      <c r="K83" s="195"/>
      <c r="L83" s="195" t="s">
        <v>119</v>
      </c>
      <c r="M83" s="459">
        <f>H83-I83</f>
        <v>78</v>
      </c>
      <c r="N83" s="137"/>
      <c r="O83" s="19"/>
      <c r="P83" s="166"/>
      <c r="Q83" s="48"/>
      <c r="R83" s="36"/>
      <c r="S83" s="31"/>
      <c r="U83" s="32" t="s">
        <v>64</v>
      </c>
      <c r="V83" s="53"/>
      <c r="W83" s="171"/>
      <c r="X83" s="35" t="s">
        <v>57</v>
      </c>
      <c r="Y83" s="21"/>
    </row>
    <row r="84" spans="1:25" s="13" customFormat="1" ht="15.75">
      <c r="A84" s="19" t="s">
        <v>162</v>
      </c>
      <c r="B84" s="30" t="s">
        <v>79</v>
      </c>
      <c r="C84" s="27"/>
      <c r="D84" s="26"/>
      <c r="E84" s="15"/>
      <c r="F84" s="18"/>
      <c r="G84" s="18">
        <v>12</v>
      </c>
      <c r="H84" s="29">
        <f t="shared" si="9"/>
        <v>360</v>
      </c>
      <c r="I84" s="29"/>
      <c r="J84" s="19"/>
      <c r="K84" s="19"/>
      <c r="L84" s="19"/>
      <c r="M84" s="140"/>
      <c r="N84" s="137"/>
      <c r="O84" s="19"/>
      <c r="P84" s="166"/>
      <c r="Q84" s="160"/>
      <c r="R84" s="31"/>
      <c r="S84" s="31"/>
      <c r="T84" s="32"/>
      <c r="U84" s="21"/>
      <c r="V84" s="36"/>
      <c r="W84" s="171"/>
      <c r="X84" s="58"/>
      <c r="Y84" s="58"/>
    </row>
    <row r="85" spans="1:25" s="13" customFormat="1" ht="15.75">
      <c r="A85" s="19"/>
      <c r="B85" s="25" t="s">
        <v>53</v>
      </c>
      <c r="C85" s="27"/>
      <c r="D85" s="26"/>
      <c r="E85" s="15"/>
      <c r="F85" s="18"/>
      <c r="G85" s="18">
        <v>7</v>
      </c>
      <c r="H85" s="29">
        <f t="shared" si="9"/>
        <v>210</v>
      </c>
      <c r="I85" s="29"/>
      <c r="J85" s="19"/>
      <c r="K85" s="19"/>
      <c r="L85" s="19"/>
      <c r="M85" s="140"/>
      <c r="N85" s="137"/>
      <c r="O85" s="19"/>
      <c r="P85" s="166"/>
      <c r="Q85" s="160"/>
      <c r="R85" s="31"/>
      <c r="S85" s="31"/>
      <c r="T85" s="32"/>
      <c r="U85" s="19"/>
      <c r="V85" s="36"/>
      <c r="W85" s="171"/>
      <c r="X85" s="58"/>
      <c r="Y85" s="58"/>
    </row>
    <row r="86" spans="1:25" s="13" customFormat="1" ht="15.75">
      <c r="A86" s="19"/>
      <c r="B86" s="104" t="s">
        <v>54</v>
      </c>
      <c r="C86" s="119"/>
      <c r="D86" s="118"/>
      <c r="E86" s="42"/>
      <c r="F86" s="22"/>
      <c r="G86" s="22">
        <v>5</v>
      </c>
      <c r="H86" s="100">
        <f t="shared" si="9"/>
        <v>150</v>
      </c>
      <c r="I86" s="100"/>
      <c r="J86" s="99"/>
      <c r="K86" s="99"/>
      <c r="L86" s="99"/>
      <c r="M86" s="141"/>
      <c r="N86" s="137"/>
      <c r="O86" s="19"/>
      <c r="P86" s="166"/>
      <c r="Q86" s="160"/>
      <c r="R86" s="31"/>
      <c r="S86" s="31"/>
      <c r="T86" s="32"/>
      <c r="U86" s="19"/>
      <c r="V86" s="36"/>
      <c r="W86" s="171"/>
      <c r="X86" s="58"/>
      <c r="Y86" s="58"/>
    </row>
    <row r="87" spans="1:25" s="13" customFormat="1" ht="15.75">
      <c r="A87" s="19"/>
      <c r="B87" s="25" t="s">
        <v>54</v>
      </c>
      <c r="C87" s="27"/>
      <c r="D87" s="26"/>
      <c r="E87" s="15"/>
      <c r="F87" s="18"/>
      <c r="G87" s="18">
        <v>4</v>
      </c>
      <c r="H87" s="29">
        <f t="shared" si="9"/>
        <v>120</v>
      </c>
      <c r="I87" s="29">
        <v>16</v>
      </c>
      <c r="J87" s="19" t="s">
        <v>62</v>
      </c>
      <c r="K87" s="19"/>
      <c r="L87" s="19" t="s">
        <v>62</v>
      </c>
      <c r="M87" s="140">
        <f>H87-I87</f>
        <v>104</v>
      </c>
      <c r="N87" s="130"/>
      <c r="O87" s="19"/>
      <c r="P87" s="166"/>
      <c r="Q87" s="160"/>
      <c r="R87" s="31"/>
      <c r="S87" s="31"/>
      <c r="T87" s="32"/>
      <c r="U87" s="19"/>
      <c r="V87" s="36"/>
      <c r="W87" s="171"/>
      <c r="X87" s="58"/>
      <c r="Y87" s="58"/>
    </row>
    <row r="88" spans="1:25" s="13" customFormat="1" ht="15.75">
      <c r="A88" s="24" t="s">
        <v>189</v>
      </c>
      <c r="B88" s="25" t="s">
        <v>54</v>
      </c>
      <c r="C88" s="27"/>
      <c r="D88" s="26">
        <v>12</v>
      </c>
      <c r="E88" s="15"/>
      <c r="F88" s="18"/>
      <c r="G88" s="18">
        <v>2</v>
      </c>
      <c r="H88" s="29">
        <f t="shared" si="9"/>
        <v>60</v>
      </c>
      <c r="I88" s="29">
        <v>6</v>
      </c>
      <c r="J88" s="19" t="s">
        <v>56</v>
      </c>
      <c r="K88" s="19"/>
      <c r="L88" s="19" t="s">
        <v>239</v>
      </c>
      <c r="M88" s="140">
        <f>H88-I88</f>
        <v>54</v>
      </c>
      <c r="N88" s="137"/>
      <c r="O88" s="19"/>
      <c r="P88" s="166"/>
      <c r="Q88" s="160"/>
      <c r="R88" s="31"/>
      <c r="S88" s="36" t="s">
        <v>117</v>
      </c>
      <c r="T88" s="21"/>
      <c r="U88" s="19"/>
      <c r="V88" s="36"/>
      <c r="W88" s="460"/>
      <c r="X88" s="461"/>
      <c r="Y88" s="58"/>
    </row>
    <row r="89" spans="1:25" s="13" customFormat="1" ht="15.75">
      <c r="A89" s="334" t="s">
        <v>190</v>
      </c>
      <c r="B89" s="25" t="s">
        <v>54</v>
      </c>
      <c r="C89" s="121" t="s">
        <v>74</v>
      </c>
      <c r="D89" s="122"/>
      <c r="E89" s="39"/>
      <c r="F89" s="95"/>
      <c r="G89" s="95">
        <v>2</v>
      </c>
      <c r="H89" s="123">
        <f t="shared" si="9"/>
        <v>60</v>
      </c>
      <c r="I89" s="29">
        <v>6</v>
      </c>
      <c r="J89" s="19" t="s">
        <v>56</v>
      </c>
      <c r="K89" s="19"/>
      <c r="L89" s="19" t="s">
        <v>239</v>
      </c>
      <c r="M89" s="150">
        <f>H89-I89</f>
        <v>54</v>
      </c>
      <c r="N89" s="144"/>
      <c r="O89" s="96"/>
      <c r="P89" s="168"/>
      <c r="Q89" s="162"/>
      <c r="R89" s="41"/>
      <c r="S89" s="97"/>
      <c r="T89" s="40"/>
      <c r="U89" s="96"/>
      <c r="V89" s="97"/>
      <c r="W89" s="36" t="s">
        <v>117</v>
      </c>
      <c r="X89" s="21"/>
      <c r="Y89" s="107"/>
    </row>
    <row r="90" spans="1:25" s="13" customFormat="1" ht="16.5" thickBot="1">
      <c r="A90" s="96" t="s">
        <v>191</v>
      </c>
      <c r="B90" s="425" t="s">
        <v>97</v>
      </c>
      <c r="C90" s="121"/>
      <c r="D90" s="122"/>
      <c r="E90" s="39">
        <v>13</v>
      </c>
      <c r="F90" s="95"/>
      <c r="G90" s="95">
        <v>1</v>
      </c>
      <c r="H90" s="123">
        <f t="shared" si="9"/>
        <v>30</v>
      </c>
      <c r="I90" s="123">
        <v>4</v>
      </c>
      <c r="J90" s="96"/>
      <c r="K90" s="96"/>
      <c r="L90" s="96" t="s">
        <v>63</v>
      </c>
      <c r="M90" s="150">
        <f>H90-I90</f>
        <v>26</v>
      </c>
      <c r="N90" s="144"/>
      <c r="O90" s="96"/>
      <c r="P90" s="168"/>
      <c r="Q90" s="162"/>
      <c r="R90" s="70"/>
      <c r="S90" s="40"/>
      <c r="T90" s="40"/>
      <c r="U90" s="96"/>
      <c r="V90" s="97"/>
      <c r="W90" s="639" t="s">
        <v>56</v>
      </c>
      <c r="X90" s="40"/>
      <c r="Y90" s="193"/>
    </row>
    <row r="91" spans="1:25" s="13" customFormat="1" ht="15" customHeight="1" thickBot="1">
      <c r="A91" s="823" t="s">
        <v>130</v>
      </c>
      <c r="B91" s="823"/>
      <c r="C91" s="640"/>
      <c r="D91" s="641"/>
      <c r="E91" s="642"/>
      <c r="F91" s="643"/>
      <c r="G91" s="652">
        <f>G63+G68+G71+G74+G80+G83+G86</f>
        <v>32</v>
      </c>
      <c r="H91" s="653">
        <f>G91*30</f>
        <v>960</v>
      </c>
      <c r="I91" s="653">
        <f>I63+I68+I71+I74+I80+I83+I87</f>
        <v>102</v>
      </c>
      <c r="J91" s="654" t="s">
        <v>248</v>
      </c>
      <c r="K91" s="654"/>
      <c r="L91" s="654" t="s">
        <v>249</v>
      </c>
      <c r="M91" s="657">
        <f>M63+M68+M71+M74+M80+M83+M86</f>
        <v>724</v>
      </c>
      <c r="N91" s="654"/>
      <c r="O91" s="654"/>
      <c r="P91" s="656" t="s">
        <v>57</v>
      </c>
      <c r="Q91" s="655" t="s">
        <v>265</v>
      </c>
      <c r="R91" s="655"/>
      <c r="S91" s="656" t="s">
        <v>264</v>
      </c>
      <c r="T91" s="656"/>
      <c r="U91" s="654"/>
      <c r="V91" s="656"/>
      <c r="W91" s="656" t="s">
        <v>266</v>
      </c>
      <c r="X91" s="656" t="s">
        <v>270</v>
      </c>
      <c r="Y91" s="658"/>
    </row>
    <row r="92" spans="1:25" s="13" customFormat="1" ht="15" customHeight="1" thickBot="1">
      <c r="A92" s="823" t="s">
        <v>131</v>
      </c>
      <c r="B92" s="823"/>
      <c r="C92" s="640"/>
      <c r="D92" s="641"/>
      <c r="E92" s="642"/>
      <c r="F92" s="643"/>
      <c r="G92" s="644">
        <f>G62+G67+G70+G73+G79+G85</f>
        <v>19.5</v>
      </c>
      <c r="H92" s="645">
        <f>G92*30</f>
        <v>585</v>
      </c>
      <c r="I92" s="650"/>
      <c r="J92" s="646"/>
      <c r="K92" s="646"/>
      <c r="L92" s="646"/>
      <c r="M92" s="651"/>
      <c r="N92" s="646"/>
      <c r="O92" s="646"/>
      <c r="P92" s="647"/>
      <c r="Q92" s="648"/>
      <c r="R92" s="648"/>
      <c r="S92" s="647"/>
      <c r="T92" s="647"/>
      <c r="U92" s="646"/>
      <c r="V92" s="647"/>
      <c r="W92" s="647"/>
      <c r="X92" s="647"/>
      <c r="Y92" s="649"/>
    </row>
    <row r="93" spans="1:25" s="13" customFormat="1" ht="16.5" thickBot="1">
      <c r="A93" s="823" t="s">
        <v>150</v>
      </c>
      <c r="B93" s="823"/>
      <c r="C93" s="640"/>
      <c r="D93" s="641"/>
      <c r="E93" s="642"/>
      <c r="F93" s="643"/>
      <c r="G93" s="644">
        <f>G61+G66+G69+G72+G77+G83+G84</f>
        <v>51.5</v>
      </c>
      <c r="H93" s="645">
        <f>G93*30</f>
        <v>1545</v>
      </c>
      <c r="I93" s="640"/>
      <c r="J93" s="646"/>
      <c r="K93" s="646"/>
      <c r="L93" s="646"/>
      <c r="M93" s="659"/>
      <c r="N93" s="646"/>
      <c r="O93" s="646"/>
      <c r="P93" s="660"/>
      <c r="Q93" s="661"/>
      <c r="R93" s="648"/>
      <c r="S93" s="660"/>
      <c r="T93" s="647"/>
      <c r="U93" s="646"/>
      <c r="V93" s="647"/>
      <c r="W93" s="660"/>
      <c r="X93" s="660"/>
      <c r="Y93" s="648"/>
    </row>
    <row r="94" spans="1:25" s="13" customFormat="1" ht="15.75">
      <c r="A94" s="803" t="s">
        <v>185</v>
      </c>
      <c r="B94" s="858"/>
      <c r="C94" s="858"/>
      <c r="D94" s="858"/>
      <c r="E94" s="858"/>
      <c r="F94" s="858"/>
      <c r="G94" s="858"/>
      <c r="H94" s="858"/>
      <c r="I94" s="858"/>
      <c r="J94" s="858"/>
      <c r="K94" s="858"/>
      <c r="L94" s="858"/>
      <c r="M94" s="858"/>
      <c r="N94" s="858"/>
      <c r="O94" s="858"/>
      <c r="P94" s="858"/>
      <c r="Q94" s="858"/>
      <c r="R94" s="858"/>
      <c r="S94" s="858"/>
      <c r="T94" s="858"/>
      <c r="U94" s="858"/>
      <c r="V94" s="858"/>
      <c r="W94" s="858"/>
      <c r="X94" s="858"/>
      <c r="Y94" s="859"/>
    </row>
    <row r="95" spans="1:25" s="13" customFormat="1" ht="15.75" customHeight="1">
      <c r="A95" s="882" t="s">
        <v>186</v>
      </c>
      <c r="B95" s="883"/>
      <c r="C95" s="883"/>
      <c r="D95" s="883"/>
      <c r="E95" s="883"/>
      <c r="F95" s="883"/>
      <c r="G95" s="883"/>
      <c r="H95" s="883"/>
      <c r="I95" s="883"/>
      <c r="J95" s="883"/>
      <c r="K95" s="883"/>
      <c r="L95" s="883"/>
      <c r="M95" s="883"/>
      <c r="N95" s="883"/>
      <c r="O95" s="883"/>
      <c r="P95" s="883"/>
      <c r="Q95" s="883"/>
      <c r="R95" s="883"/>
      <c r="S95" s="883"/>
      <c r="T95" s="883"/>
      <c r="U95" s="883"/>
      <c r="V95" s="883"/>
      <c r="W95" s="883"/>
      <c r="X95" s="883"/>
      <c r="Y95" s="884"/>
    </row>
    <row r="96" spans="1:25" s="13" customFormat="1" ht="15.75" customHeight="1">
      <c r="A96" s="19" t="s">
        <v>163</v>
      </c>
      <c r="B96" s="69" t="s">
        <v>98</v>
      </c>
      <c r="C96" s="18"/>
      <c r="D96" s="19"/>
      <c r="E96" s="12"/>
      <c r="F96" s="463"/>
      <c r="G96" s="464">
        <v>1.5</v>
      </c>
      <c r="H96" s="18">
        <v>45</v>
      </c>
      <c r="I96" s="465"/>
      <c r="J96" s="18"/>
      <c r="K96" s="18"/>
      <c r="L96" s="18"/>
      <c r="M96" s="466"/>
      <c r="N96" s="131"/>
      <c r="O96" s="18"/>
      <c r="P96" s="176"/>
      <c r="Q96" s="131"/>
      <c r="R96" s="18"/>
      <c r="S96" s="176"/>
      <c r="T96" s="131"/>
      <c r="U96" s="18"/>
      <c r="V96" s="14"/>
      <c r="W96" s="23"/>
      <c r="X96" s="23"/>
      <c r="Y96" s="23"/>
    </row>
    <row r="97" spans="1:25" s="13" customFormat="1" ht="15.75" customHeight="1">
      <c r="A97" s="19" t="s">
        <v>164</v>
      </c>
      <c r="B97" s="69" t="s">
        <v>99</v>
      </c>
      <c r="C97" s="18"/>
      <c r="D97" s="19"/>
      <c r="E97" s="12"/>
      <c r="F97" s="463"/>
      <c r="G97" s="464">
        <v>1.5</v>
      </c>
      <c r="H97" s="18">
        <v>45</v>
      </c>
      <c r="I97" s="465"/>
      <c r="J97" s="18"/>
      <c r="K97" s="18"/>
      <c r="L97" s="18"/>
      <c r="M97" s="466"/>
      <c r="N97" s="131"/>
      <c r="O97" s="18"/>
      <c r="P97" s="176"/>
      <c r="Q97" s="131"/>
      <c r="R97" s="18"/>
      <c r="S97" s="176"/>
      <c r="T97" s="131"/>
      <c r="U97" s="18"/>
      <c r="V97" s="14"/>
      <c r="W97" s="23"/>
      <c r="X97" s="23"/>
      <c r="Y97" s="23"/>
    </row>
    <row r="98" spans="1:25" s="13" customFormat="1" ht="15.75" customHeight="1">
      <c r="A98" s="19" t="s">
        <v>165</v>
      </c>
      <c r="B98" s="69" t="s">
        <v>100</v>
      </c>
      <c r="C98" s="18"/>
      <c r="D98" s="19"/>
      <c r="E98" s="12"/>
      <c r="F98" s="463"/>
      <c r="G98" s="464">
        <v>1.5</v>
      </c>
      <c r="H98" s="18">
        <v>45</v>
      </c>
      <c r="I98" s="465"/>
      <c r="J98" s="18"/>
      <c r="K98" s="18"/>
      <c r="L98" s="18"/>
      <c r="M98" s="466"/>
      <c r="N98" s="131"/>
      <c r="O98" s="18"/>
      <c r="P98" s="176"/>
      <c r="Q98" s="131"/>
      <c r="R98" s="18"/>
      <c r="S98" s="176"/>
      <c r="T98" s="131"/>
      <c r="U98" s="18"/>
      <c r="V98" s="14"/>
      <c r="W98" s="23"/>
      <c r="X98" s="23"/>
      <c r="Y98" s="23"/>
    </row>
    <row r="99" spans="1:25" s="13" customFormat="1" ht="31.5" customHeight="1">
      <c r="A99" s="19" t="s">
        <v>166</v>
      </c>
      <c r="B99" s="69" t="s">
        <v>101</v>
      </c>
      <c r="C99" s="18"/>
      <c r="D99" s="19"/>
      <c r="E99" s="12"/>
      <c r="F99" s="463"/>
      <c r="G99" s="464">
        <v>1</v>
      </c>
      <c r="H99" s="18">
        <v>30</v>
      </c>
      <c r="I99" s="465"/>
      <c r="J99" s="18"/>
      <c r="K99" s="18"/>
      <c r="L99" s="18"/>
      <c r="M99" s="466"/>
      <c r="N99" s="131"/>
      <c r="O99" s="18"/>
      <c r="P99" s="176"/>
      <c r="Q99" s="131"/>
      <c r="R99" s="18"/>
      <c r="S99" s="176"/>
      <c r="T99" s="131"/>
      <c r="U99" s="18"/>
      <c r="V99" s="134"/>
      <c r="W99" s="157"/>
      <c r="X99" s="23"/>
      <c r="Y99" s="23"/>
    </row>
    <row r="100" spans="1:25" s="13" customFormat="1" ht="15.75" customHeight="1" thickBot="1">
      <c r="A100" s="19" t="s">
        <v>167</v>
      </c>
      <c r="B100" s="69" t="s">
        <v>102</v>
      </c>
      <c r="C100" s="18"/>
      <c r="D100" s="19"/>
      <c r="E100" s="12"/>
      <c r="F100" s="463"/>
      <c r="G100" s="464">
        <v>1</v>
      </c>
      <c r="H100" s="18">
        <v>30</v>
      </c>
      <c r="I100" s="465"/>
      <c r="J100" s="18"/>
      <c r="K100" s="18"/>
      <c r="L100" s="18"/>
      <c r="M100" s="466"/>
      <c r="N100" s="131"/>
      <c r="O100" s="18"/>
      <c r="P100" s="176"/>
      <c r="Q100" s="131"/>
      <c r="R100" s="18"/>
      <c r="S100" s="18"/>
      <c r="T100" s="18"/>
      <c r="U100" s="18"/>
      <c r="V100" s="134"/>
      <c r="W100" s="157"/>
      <c r="X100" s="23"/>
      <c r="Y100" s="23"/>
    </row>
    <row r="101" spans="1:25" s="13" customFormat="1" ht="21" customHeight="1" thickBot="1">
      <c r="A101" s="845" t="s">
        <v>187</v>
      </c>
      <c r="B101" s="846"/>
      <c r="C101" s="846"/>
      <c r="D101" s="846"/>
      <c r="E101" s="846"/>
      <c r="F101" s="846"/>
      <c r="G101" s="846"/>
      <c r="H101" s="846"/>
      <c r="I101" s="846"/>
      <c r="J101" s="846"/>
      <c r="K101" s="846"/>
      <c r="L101" s="846"/>
      <c r="M101" s="846"/>
      <c r="N101" s="846"/>
      <c r="O101" s="846"/>
      <c r="P101" s="846"/>
      <c r="Q101" s="846"/>
      <c r="R101" s="846"/>
      <c r="S101" s="846"/>
      <c r="T101" s="846"/>
      <c r="U101" s="846"/>
      <c r="V101" s="846"/>
      <c r="W101" s="846"/>
      <c r="X101" s="846"/>
      <c r="Y101" s="847"/>
    </row>
    <row r="102" spans="1:25" s="64" customFormat="1" ht="31.5">
      <c r="A102" s="36" t="s">
        <v>192</v>
      </c>
      <c r="B102" s="65" t="s">
        <v>96</v>
      </c>
      <c r="C102" s="37"/>
      <c r="D102" s="37"/>
      <c r="E102" s="37"/>
      <c r="F102" s="36"/>
      <c r="G102" s="36" t="s">
        <v>250</v>
      </c>
      <c r="H102" s="101">
        <f aca="true" t="shared" si="10" ref="H102:H119">G102*30</f>
        <v>225</v>
      </c>
      <c r="I102" s="37"/>
      <c r="J102" s="37"/>
      <c r="K102" s="37"/>
      <c r="L102" s="37"/>
      <c r="M102" s="146"/>
      <c r="N102" s="143"/>
      <c r="O102" s="37"/>
      <c r="P102" s="163"/>
      <c r="Q102" s="143"/>
      <c r="R102" s="37"/>
      <c r="S102" s="37"/>
      <c r="T102" s="61"/>
      <c r="U102" s="37"/>
      <c r="V102" s="62"/>
      <c r="W102" s="169"/>
      <c r="X102" s="63"/>
      <c r="Y102" s="63"/>
    </row>
    <row r="103" spans="1:25" s="64" customFormat="1" ht="15.75">
      <c r="A103" s="36"/>
      <c r="B103" s="37" t="s">
        <v>53</v>
      </c>
      <c r="C103" s="37"/>
      <c r="D103" s="37"/>
      <c r="E103" s="36"/>
      <c r="F103" s="36"/>
      <c r="G103" s="36" t="s">
        <v>251</v>
      </c>
      <c r="H103" s="101">
        <f t="shared" si="10"/>
        <v>45</v>
      </c>
      <c r="I103" s="101"/>
      <c r="J103" s="36"/>
      <c r="K103" s="36"/>
      <c r="L103" s="36"/>
      <c r="M103" s="147"/>
      <c r="N103" s="143"/>
      <c r="O103" s="37"/>
      <c r="P103" s="164"/>
      <c r="Q103" s="143"/>
      <c r="R103" s="37"/>
      <c r="S103" s="37"/>
      <c r="T103" s="61"/>
      <c r="U103" s="37"/>
      <c r="V103" s="62"/>
      <c r="W103" s="170"/>
      <c r="X103" s="63"/>
      <c r="Y103" s="63"/>
    </row>
    <row r="104" spans="1:25" s="64" customFormat="1" ht="15.75">
      <c r="A104" s="36"/>
      <c r="B104" s="103" t="s">
        <v>54</v>
      </c>
      <c r="C104" s="37"/>
      <c r="D104" s="37"/>
      <c r="E104" s="36"/>
      <c r="F104" s="36"/>
      <c r="G104" s="110" t="s">
        <v>252</v>
      </c>
      <c r="H104" s="111">
        <f t="shared" si="10"/>
        <v>180</v>
      </c>
      <c r="I104" s="111"/>
      <c r="J104" s="110"/>
      <c r="K104" s="110"/>
      <c r="L104" s="110"/>
      <c r="M104" s="148"/>
      <c r="N104" s="143"/>
      <c r="O104" s="37"/>
      <c r="P104" s="164"/>
      <c r="Q104" s="143"/>
      <c r="R104" s="37"/>
      <c r="S104" s="37"/>
      <c r="T104" s="61"/>
      <c r="U104" s="37"/>
      <c r="V104" s="62"/>
      <c r="W104" s="170"/>
      <c r="X104" s="63"/>
      <c r="Y104" s="63"/>
    </row>
    <row r="105" spans="1:25" s="64" customFormat="1" ht="15.75">
      <c r="A105" s="36" t="s">
        <v>193</v>
      </c>
      <c r="B105" s="37" t="s">
        <v>54</v>
      </c>
      <c r="C105" s="37"/>
      <c r="D105" s="36" t="s">
        <v>74</v>
      </c>
      <c r="E105" s="36"/>
      <c r="F105" s="36"/>
      <c r="G105" s="36" t="s">
        <v>63</v>
      </c>
      <c r="H105" s="101">
        <f t="shared" si="10"/>
        <v>120</v>
      </c>
      <c r="I105" s="29">
        <v>6</v>
      </c>
      <c r="J105" s="19" t="s">
        <v>56</v>
      </c>
      <c r="K105" s="19"/>
      <c r="L105" s="19" t="s">
        <v>239</v>
      </c>
      <c r="M105" s="149">
        <f>H105-I105</f>
        <v>114</v>
      </c>
      <c r="N105" s="143"/>
      <c r="O105" s="37"/>
      <c r="P105" s="164"/>
      <c r="Q105" s="143"/>
      <c r="R105" s="37"/>
      <c r="S105" s="37"/>
      <c r="T105" s="61"/>
      <c r="U105" s="37"/>
      <c r="V105" s="62"/>
      <c r="W105" s="155" t="s">
        <v>117</v>
      </c>
      <c r="X105" s="59"/>
      <c r="Y105" s="60"/>
    </row>
    <row r="106" spans="1:25" s="64" customFormat="1" ht="15.75">
      <c r="A106" s="36" t="s">
        <v>194</v>
      </c>
      <c r="B106" s="37" t="s">
        <v>54</v>
      </c>
      <c r="C106" s="74" t="s">
        <v>47</v>
      </c>
      <c r="D106" s="37"/>
      <c r="E106" s="36"/>
      <c r="F106" s="36"/>
      <c r="G106" s="36" t="s">
        <v>83</v>
      </c>
      <c r="H106" s="101">
        <f t="shared" si="10"/>
        <v>60</v>
      </c>
      <c r="I106" s="29">
        <v>12</v>
      </c>
      <c r="J106" s="19" t="s">
        <v>241</v>
      </c>
      <c r="K106" s="19"/>
      <c r="L106" s="19" t="s">
        <v>119</v>
      </c>
      <c r="M106" s="149">
        <f>H106-I106</f>
        <v>48</v>
      </c>
      <c r="N106" s="143"/>
      <c r="O106" s="37"/>
      <c r="P106" s="164"/>
      <c r="Q106" s="143"/>
      <c r="R106" s="37"/>
      <c r="S106" s="37"/>
      <c r="T106" s="61"/>
      <c r="U106" s="37"/>
      <c r="V106" s="62"/>
      <c r="W106" s="153"/>
      <c r="X106" s="59" t="s">
        <v>57</v>
      </c>
      <c r="Y106" s="59"/>
    </row>
    <row r="107" spans="1:25" s="13" customFormat="1" ht="15.75">
      <c r="A107" s="19" t="s">
        <v>195</v>
      </c>
      <c r="B107" s="86" t="s">
        <v>67</v>
      </c>
      <c r="C107" s="84"/>
      <c r="D107" s="93"/>
      <c r="E107" s="81"/>
      <c r="F107" s="75"/>
      <c r="G107" s="75">
        <v>4</v>
      </c>
      <c r="H107" s="77">
        <f t="shared" si="10"/>
        <v>120</v>
      </c>
      <c r="I107" s="82"/>
      <c r="J107" s="76"/>
      <c r="K107" s="76"/>
      <c r="L107" s="76"/>
      <c r="M107" s="140"/>
      <c r="N107" s="136"/>
      <c r="O107" s="76"/>
      <c r="P107" s="165"/>
      <c r="Q107" s="159"/>
      <c r="R107" s="98"/>
      <c r="S107" s="31"/>
      <c r="T107" s="32"/>
      <c r="U107" s="23"/>
      <c r="V107" s="54"/>
      <c r="W107" s="171"/>
      <c r="X107" s="58"/>
      <c r="Y107" s="58"/>
    </row>
    <row r="108" spans="1:25" s="13" customFormat="1" ht="15.75">
      <c r="A108" s="19"/>
      <c r="B108" s="25" t="s">
        <v>53</v>
      </c>
      <c r="C108" s="27"/>
      <c r="D108" s="26"/>
      <c r="E108" s="15"/>
      <c r="F108" s="18"/>
      <c r="G108" s="18">
        <v>1</v>
      </c>
      <c r="H108" s="20">
        <f t="shared" si="10"/>
        <v>30</v>
      </c>
      <c r="I108" s="29"/>
      <c r="J108" s="19"/>
      <c r="K108" s="19"/>
      <c r="L108" s="19"/>
      <c r="M108" s="140"/>
      <c r="N108" s="137"/>
      <c r="O108" s="19"/>
      <c r="P108" s="166"/>
      <c r="Q108" s="160"/>
      <c r="R108" s="31"/>
      <c r="S108" s="31"/>
      <c r="T108" s="32"/>
      <c r="U108" s="23"/>
      <c r="W108" s="171"/>
      <c r="X108" s="58"/>
      <c r="Y108" s="58"/>
    </row>
    <row r="109" spans="1:25" s="13" customFormat="1" ht="15.75">
      <c r="A109" s="19" t="s">
        <v>196</v>
      </c>
      <c r="B109" s="104" t="s">
        <v>54</v>
      </c>
      <c r="C109" s="27"/>
      <c r="D109" s="26">
        <v>12</v>
      </c>
      <c r="E109" s="15"/>
      <c r="F109" s="18"/>
      <c r="G109" s="22">
        <v>3</v>
      </c>
      <c r="H109" s="51">
        <f t="shared" si="10"/>
        <v>90</v>
      </c>
      <c r="I109" s="100">
        <v>4</v>
      </c>
      <c r="J109" s="99" t="s">
        <v>56</v>
      </c>
      <c r="K109" s="99"/>
      <c r="L109" s="99"/>
      <c r="M109" s="141">
        <f>H109-I109</f>
        <v>86</v>
      </c>
      <c r="N109" s="137"/>
      <c r="O109" s="19"/>
      <c r="P109" s="166"/>
      <c r="Q109" s="160"/>
      <c r="R109" s="31"/>
      <c r="S109" s="36" t="s">
        <v>56</v>
      </c>
      <c r="T109" s="32"/>
      <c r="U109" s="21"/>
      <c r="V109" s="54"/>
      <c r="W109" s="171"/>
      <c r="X109" s="58"/>
      <c r="Y109" s="58"/>
    </row>
    <row r="110" spans="1:25" s="114" customFormat="1" ht="15.75">
      <c r="A110" s="19" t="s">
        <v>197</v>
      </c>
      <c r="B110" s="69" t="s">
        <v>70</v>
      </c>
      <c r="C110" s="26"/>
      <c r="D110" s="27"/>
      <c r="E110" s="15"/>
      <c r="F110" s="18"/>
      <c r="G110" s="18">
        <v>9</v>
      </c>
      <c r="H110" s="29">
        <f aca="true" t="shared" si="11" ref="H110:H116">G110*30</f>
        <v>270</v>
      </c>
      <c r="I110" s="29"/>
      <c r="J110" s="19"/>
      <c r="K110" s="19"/>
      <c r="L110" s="19"/>
      <c r="M110" s="140"/>
      <c r="N110" s="137"/>
      <c r="O110" s="19"/>
      <c r="P110" s="166"/>
      <c r="Q110" s="160"/>
      <c r="R110" s="32"/>
      <c r="S110" s="21"/>
      <c r="T110" s="32"/>
      <c r="U110" s="35"/>
      <c r="V110" s="56"/>
      <c r="W110" s="171"/>
      <c r="X110" s="58"/>
      <c r="Y110" s="58"/>
    </row>
    <row r="111" spans="1:25" s="114" customFormat="1" ht="15.75">
      <c r="A111" s="19"/>
      <c r="B111" s="69" t="s">
        <v>53</v>
      </c>
      <c r="C111" s="26"/>
      <c r="D111" s="27"/>
      <c r="E111" s="15"/>
      <c r="F111" s="18"/>
      <c r="G111" s="18">
        <v>1</v>
      </c>
      <c r="H111" s="29">
        <f t="shared" si="11"/>
        <v>30</v>
      </c>
      <c r="I111" s="29"/>
      <c r="J111" s="19"/>
      <c r="K111" s="19"/>
      <c r="L111" s="19"/>
      <c r="M111" s="140"/>
      <c r="N111" s="137"/>
      <c r="O111" s="19"/>
      <c r="P111" s="166"/>
      <c r="Q111" s="160"/>
      <c r="R111" s="32"/>
      <c r="S111" s="21"/>
      <c r="T111" s="32"/>
      <c r="U111" s="35"/>
      <c r="V111" s="56"/>
      <c r="W111" s="171"/>
      <c r="X111" s="58"/>
      <c r="Y111" s="58"/>
    </row>
    <row r="112" spans="1:25" s="114" customFormat="1" ht="15.75">
      <c r="A112" s="19"/>
      <c r="B112" s="117" t="s">
        <v>54</v>
      </c>
      <c r="C112" s="118"/>
      <c r="D112" s="119"/>
      <c r="E112" s="42"/>
      <c r="F112" s="22"/>
      <c r="G112" s="22">
        <v>8</v>
      </c>
      <c r="H112" s="100">
        <f t="shared" si="11"/>
        <v>240</v>
      </c>
      <c r="I112" s="100"/>
      <c r="J112" s="99"/>
      <c r="K112" s="99"/>
      <c r="L112" s="99"/>
      <c r="M112" s="141"/>
      <c r="N112" s="137"/>
      <c r="O112" s="19"/>
      <c r="P112" s="166"/>
      <c r="Q112" s="160"/>
      <c r="R112" s="32"/>
      <c r="S112" s="21"/>
      <c r="T112" s="32"/>
      <c r="U112" s="35"/>
      <c r="V112" s="56"/>
      <c r="W112" s="171"/>
      <c r="X112" s="58"/>
      <c r="Y112" s="58"/>
    </row>
    <row r="113" spans="1:25" s="114" customFormat="1" ht="15.75">
      <c r="A113" s="19"/>
      <c r="B113" s="69" t="s">
        <v>54</v>
      </c>
      <c r="C113" s="26"/>
      <c r="D113" s="27"/>
      <c r="E113" s="15"/>
      <c r="F113" s="18"/>
      <c r="G113" s="18">
        <v>7</v>
      </c>
      <c r="H113" s="29">
        <f t="shared" si="11"/>
        <v>210</v>
      </c>
      <c r="I113" s="29"/>
      <c r="J113" s="19"/>
      <c r="K113" s="19"/>
      <c r="L113" s="19"/>
      <c r="M113" s="140"/>
      <c r="N113" s="137"/>
      <c r="O113" s="19"/>
      <c r="P113" s="166"/>
      <c r="Q113" s="160"/>
      <c r="R113" s="32"/>
      <c r="S113" s="21"/>
      <c r="T113" s="32"/>
      <c r="U113" s="35"/>
      <c r="V113" s="56"/>
      <c r="W113" s="171"/>
      <c r="X113" s="58"/>
      <c r="Y113" s="58"/>
    </row>
    <row r="114" spans="1:25" s="114" customFormat="1" ht="15.75">
      <c r="A114" s="19" t="s">
        <v>198</v>
      </c>
      <c r="B114" s="69" t="s">
        <v>54</v>
      </c>
      <c r="C114" s="26"/>
      <c r="D114" s="27" t="s">
        <v>45</v>
      </c>
      <c r="E114" s="15"/>
      <c r="F114" s="19"/>
      <c r="G114" s="19" t="s">
        <v>81</v>
      </c>
      <c r="H114" s="29">
        <f t="shared" si="11"/>
        <v>150</v>
      </c>
      <c r="I114" s="29">
        <v>6</v>
      </c>
      <c r="J114" s="19" t="s">
        <v>56</v>
      </c>
      <c r="K114" s="19"/>
      <c r="L114" s="19" t="s">
        <v>239</v>
      </c>
      <c r="M114" s="140">
        <f>H114-I114</f>
        <v>144</v>
      </c>
      <c r="N114" s="137"/>
      <c r="O114" s="19"/>
      <c r="P114" s="166"/>
      <c r="Q114" s="48" t="s">
        <v>117</v>
      </c>
      <c r="R114" s="21"/>
      <c r="S114" s="21"/>
      <c r="T114" s="32"/>
      <c r="U114" s="35"/>
      <c r="V114" s="56"/>
      <c r="W114" s="171"/>
      <c r="X114" s="58"/>
      <c r="Y114" s="58"/>
    </row>
    <row r="115" spans="1:25" s="114" customFormat="1" ht="15.75">
      <c r="A115" s="19" t="s">
        <v>199</v>
      </c>
      <c r="B115" s="69" t="s">
        <v>54</v>
      </c>
      <c r="C115" s="26">
        <v>12</v>
      </c>
      <c r="D115" s="27"/>
      <c r="E115" s="15"/>
      <c r="F115" s="18"/>
      <c r="G115" s="18">
        <v>2</v>
      </c>
      <c r="H115" s="29">
        <f t="shared" si="11"/>
        <v>60</v>
      </c>
      <c r="I115" s="29">
        <v>8</v>
      </c>
      <c r="J115" s="19" t="s">
        <v>115</v>
      </c>
      <c r="K115" s="19"/>
      <c r="L115" s="19" t="s">
        <v>116</v>
      </c>
      <c r="M115" s="140">
        <f>H115-I115</f>
        <v>52</v>
      </c>
      <c r="N115" s="137"/>
      <c r="O115" s="19"/>
      <c r="P115" s="166"/>
      <c r="Q115" s="160"/>
      <c r="R115" s="32"/>
      <c r="S115" s="85" t="s">
        <v>237</v>
      </c>
      <c r="T115" s="32"/>
      <c r="U115" s="35"/>
      <c r="V115" s="56"/>
      <c r="W115" s="171"/>
      <c r="X115" s="58"/>
      <c r="Y115" s="58"/>
    </row>
    <row r="116" spans="1:25" s="114" customFormat="1" ht="31.5">
      <c r="A116" s="19" t="s">
        <v>200</v>
      </c>
      <c r="B116" s="69" t="s">
        <v>71</v>
      </c>
      <c r="C116" s="27"/>
      <c r="D116" s="26"/>
      <c r="E116" s="15"/>
      <c r="F116" s="18">
        <v>12</v>
      </c>
      <c r="G116" s="18">
        <v>1</v>
      </c>
      <c r="H116" s="29">
        <f t="shared" si="11"/>
        <v>30</v>
      </c>
      <c r="I116" s="29">
        <v>4</v>
      </c>
      <c r="J116" s="19"/>
      <c r="K116" s="19"/>
      <c r="L116" s="19" t="s">
        <v>63</v>
      </c>
      <c r="M116" s="140">
        <f>H116-I116</f>
        <v>26</v>
      </c>
      <c r="N116" s="137"/>
      <c r="O116" s="19"/>
      <c r="P116" s="166"/>
      <c r="Q116" s="160"/>
      <c r="R116" s="32"/>
      <c r="S116" s="21" t="s">
        <v>56</v>
      </c>
      <c r="T116" s="32"/>
      <c r="U116" s="23"/>
      <c r="V116" s="56"/>
      <c r="W116" s="171"/>
      <c r="X116" s="58"/>
      <c r="Y116" s="58"/>
    </row>
    <row r="117" spans="1:25" s="13" customFormat="1" ht="31.5">
      <c r="A117" s="19" t="s">
        <v>201</v>
      </c>
      <c r="B117" s="25" t="s">
        <v>72</v>
      </c>
      <c r="C117" s="27"/>
      <c r="D117" s="26"/>
      <c r="E117" s="15"/>
      <c r="F117" s="18"/>
      <c r="G117" s="18">
        <v>3</v>
      </c>
      <c r="H117" s="29">
        <f t="shared" si="10"/>
        <v>90</v>
      </c>
      <c r="I117" s="29"/>
      <c r="J117" s="19"/>
      <c r="K117" s="19"/>
      <c r="L117" s="19"/>
      <c r="M117" s="140"/>
      <c r="N117" s="137"/>
      <c r="O117" s="19"/>
      <c r="P117" s="166"/>
      <c r="Q117" s="160"/>
      <c r="R117" s="32"/>
      <c r="S117" s="21"/>
      <c r="T117" s="21"/>
      <c r="U117" s="33"/>
      <c r="V117" s="53"/>
      <c r="W117" s="171"/>
      <c r="X117" s="58"/>
      <c r="Y117" s="58"/>
    </row>
    <row r="118" spans="1:25" s="13" customFormat="1" ht="15.75">
      <c r="A118" s="19"/>
      <c r="B118" s="25" t="s">
        <v>53</v>
      </c>
      <c r="C118" s="27"/>
      <c r="D118" s="26"/>
      <c r="E118" s="15"/>
      <c r="F118" s="18"/>
      <c r="G118" s="18">
        <v>0.5</v>
      </c>
      <c r="H118" s="29">
        <f t="shared" si="10"/>
        <v>15</v>
      </c>
      <c r="I118" s="29"/>
      <c r="J118" s="19"/>
      <c r="K118" s="19"/>
      <c r="L118" s="19"/>
      <c r="M118" s="140"/>
      <c r="N118" s="137"/>
      <c r="O118" s="19"/>
      <c r="P118" s="166"/>
      <c r="Q118" s="160"/>
      <c r="R118" s="31"/>
      <c r="S118" s="36"/>
      <c r="T118" s="21"/>
      <c r="U118" s="33"/>
      <c r="V118" s="53"/>
      <c r="W118" s="171"/>
      <c r="X118" s="58"/>
      <c r="Y118" s="58"/>
    </row>
    <row r="119" spans="1:23" ht="15.75">
      <c r="A119" s="19" t="s">
        <v>202</v>
      </c>
      <c r="B119" s="104" t="s">
        <v>54</v>
      </c>
      <c r="C119" s="27" t="s">
        <v>46</v>
      </c>
      <c r="D119" s="26"/>
      <c r="E119" s="15"/>
      <c r="F119" s="18"/>
      <c r="G119" s="22">
        <v>2.5</v>
      </c>
      <c r="H119" s="100">
        <f t="shared" si="10"/>
        <v>75</v>
      </c>
      <c r="I119" s="29">
        <v>6</v>
      </c>
      <c r="J119" s="19" t="s">
        <v>56</v>
      </c>
      <c r="K119" s="19"/>
      <c r="L119" s="19" t="s">
        <v>239</v>
      </c>
      <c r="M119" s="141">
        <f>H119-I119</f>
        <v>69</v>
      </c>
      <c r="N119" s="137"/>
      <c r="O119" s="19"/>
      <c r="P119" s="166"/>
      <c r="Q119" s="160"/>
      <c r="R119" s="32"/>
      <c r="S119" s="48" t="s">
        <v>117</v>
      </c>
      <c r="T119" s="21"/>
      <c r="U119" s="33"/>
      <c r="V119" s="53"/>
      <c r="W119" s="172"/>
    </row>
    <row r="120" spans="1:25" s="114" customFormat="1" ht="15.75">
      <c r="A120" s="19" t="s">
        <v>203</v>
      </c>
      <c r="B120" s="25" t="s">
        <v>73</v>
      </c>
      <c r="C120" s="27"/>
      <c r="D120" s="26"/>
      <c r="E120" s="15"/>
      <c r="F120" s="18"/>
      <c r="G120" s="18">
        <v>5.5</v>
      </c>
      <c r="H120" s="29">
        <f>G120*30</f>
        <v>165</v>
      </c>
      <c r="I120" s="29"/>
      <c r="J120" s="19"/>
      <c r="K120" s="19"/>
      <c r="L120" s="19"/>
      <c r="M120" s="140"/>
      <c r="N120" s="137"/>
      <c r="O120" s="19"/>
      <c r="P120" s="166"/>
      <c r="Q120" s="160"/>
      <c r="R120" s="32"/>
      <c r="S120" s="21"/>
      <c r="T120" s="21"/>
      <c r="U120" s="21"/>
      <c r="V120" s="54"/>
      <c r="W120" s="171"/>
      <c r="X120" s="58"/>
      <c r="Y120" s="58"/>
    </row>
    <row r="121" spans="1:25" s="114" customFormat="1" ht="15.75">
      <c r="A121" s="19"/>
      <c r="B121" s="25" t="s">
        <v>53</v>
      </c>
      <c r="C121" s="27"/>
      <c r="D121" s="26"/>
      <c r="E121" s="15"/>
      <c r="F121" s="18"/>
      <c r="G121" s="18">
        <v>3</v>
      </c>
      <c r="H121" s="29">
        <f>G121*30</f>
        <v>90</v>
      </c>
      <c r="I121" s="29"/>
      <c r="J121" s="19"/>
      <c r="K121" s="19"/>
      <c r="L121" s="19"/>
      <c r="M121" s="140"/>
      <c r="N121" s="137"/>
      <c r="O121" s="19"/>
      <c r="P121" s="166"/>
      <c r="Q121" s="160"/>
      <c r="R121" s="31"/>
      <c r="S121" s="36"/>
      <c r="T121" s="21"/>
      <c r="U121" s="33"/>
      <c r="V121" s="112"/>
      <c r="W121" s="171"/>
      <c r="X121" s="58"/>
      <c r="Y121" s="58"/>
    </row>
    <row r="122" spans="1:25" s="114" customFormat="1" ht="15.75">
      <c r="A122" s="19" t="s">
        <v>204</v>
      </c>
      <c r="B122" s="104" t="s">
        <v>54</v>
      </c>
      <c r="C122" s="119" t="s">
        <v>46</v>
      </c>
      <c r="D122" s="118"/>
      <c r="E122" s="42"/>
      <c r="F122" s="22"/>
      <c r="G122" s="22">
        <v>2.5</v>
      </c>
      <c r="H122" s="100">
        <f>G122*30</f>
        <v>75</v>
      </c>
      <c r="I122" s="29">
        <v>6</v>
      </c>
      <c r="J122" s="19" t="s">
        <v>56</v>
      </c>
      <c r="K122" s="19"/>
      <c r="L122" s="19" t="s">
        <v>239</v>
      </c>
      <c r="M122" s="141">
        <f>H122-I122</f>
        <v>69</v>
      </c>
      <c r="N122" s="137"/>
      <c r="O122" s="19"/>
      <c r="P122" s="166"/>
      <c r="Q122" s="160"/>
      <c r="R122" s="31"/>
      <c r="S122" s="48" t="s">
        <v>117</v>
      </c>
      <c r="T122" s="21"/>
      <c r="U122" s="33"/>
      <c r="V122" s="112"/>
      <c r="W122" s="171"/>
      <c r="X122" s="58"/>
      <c r="Y122" s="58"/>
    </row>
    <row r="123" spans="1:25" s="114" customFormat="1" ht="18" customHeight="1">
      <c r="A123" s="852" t="s">
        <v>210</v>
      </c>
      <c r="B123" s="853"/>
      <c r="C123" s="853"/>
      <c r="D123" s="853"/>
      <c r="E123" s="853"/>
      <c r="F123" s="853"/>
      <c r="G123" s="853"/>
      <c r="H123" s="853"/>
      <c r="I123" s="853"/>
      <c r="J123" s="853"/>
      <c r="K123" s="853"/>
      <c r="L123" s="853"/>
      <c r="M123" s="853"/>
      <c r="N123" s="853"/>
      <c r="O123" s="853"/>
      <c r="P123" s="853"/>
      <c r="Q123" s="853"/>
      <c r="R123" s="853"/>
      <c r="S123" s="854"/>
      <c r="T123" s="853"/>
      <c r="U123" s="853"/>
      <c r="V123" s="853"/>
      <c r="W123" s="853"/>
      <c r="X123" s="853"/>
      <c r="Y123" s="855"/>
    </row>
    <row r="124" spans="1:25" s="114" customFormat="1" ht="18" customHeight="1">
      <c r="A124" s="99" t="s">
        <v>211</v>
      </c>
      <c r="B124" s="467" t="s">
        <v>212</v>
      </c>
      <c r="C124" s="27"/>
      <c r="D124" s="26">
        <v>13</v>
      </c>
      <c r="E124" s="42"/>
      <c r="F124" s="22"/>
      <c r="G124" s="22">
        <v>3</v>
      </c>
      <c r="H124" s="100">
        <f aca="true" t="shared" si="12" ref="H124:H136">G124*30</f>
        <v>90</v>
      </c>
      <c r="I124" s="29">
        <v>6</v>
      </c>
      <c r="J124" s="19" t="s">
        <v>56</v>
      </c>
      <c r="K124" s="19"/>
      <c r="L124" s="19" t="s">
        <v>239</v>
      </c>
      <c r="M124" s="141">
        <f>H124-I124</f>
        <v>84</v>
      </c>
      <c r="N124" s="130"/>
      <c r="O124" s="19"/>
      <c r="P124" s="166"/>
      <c r="Q124" s="160"/>
      <c r="R124" s="31"/>
      <c r="S124" s="59"/>
      <c r="T124" s="48" t="s">
        <v>60</v>
      </c>
      <c r="U124" s="33"/>
      <c r="V124" s="53"/>
      <c r="W124" s="48" t="s">
        <v>117</v>
      </c>
      <c r="X124" s="58"/>
      <c r="Y124" s="58"/>
    </row>
    <row r="125" spans="1:25" s="114" customFormat="1" ht="33" customHeight="1">
      <c r="A125" s="99" t="s">
        <v>83</v>
      </c>
      <c r="B125" s="467" t="s">
        <v>213</v>
      </c>
      <c r="C125" s="27"/>
      <c r="D125" s="26"/>
      <c r="E125" s="15"/>
      <c r="F125" s="18"/>
      <c r="G125" s="18">
        <v>7</v>
      </c>
      <c r="H125" s="29">
        <f t="shared" si="12"/>
        <v>210</v>
      </c>
      <c r="I125" s="29"/>
      <c r="J125" s="19"/>
      <c r="K125" s="19"/>
      <c r="L125" s="19"/>
      <c r="M125" s="140"/>
      <c r="N125" s="137"/>
      <c r="O125" s="115"/>
      <c r="P125" s="167"/>
      <c r="Q125" s="160"/>
      <c r="R125" s="31"/>
      <c r="S125" s="106"/>
      <c r="T125" s="102"/>
      <c r="U125" s="33"/>
      <c r="V125" s="53"/>
      <c r="W125" s="158"/>
      <c r="X125" s="67"/>
      <c r="Y125" s="58"/>
    </row>
    <row r="126" spans="1:25" s="114" customFormat="1" ht="21" customHeight="1">
      <c r="A126" s="99"/>
      <c r="B126" s="25" t="s">
        <v>53</v>
      </c>
      <c r="C126" s="27"/>
      <c r="D126" s="26"/>
      <c r="E126" s="15"/>
      <c r="F126" s="18"/>
      <c r="G126" s="18">
        <v>3</v>
      </c>
      <c r="H126" s="29">
        <f t="shared" si="12"/>
        <v>90</v>
      </c>
      <c r="I126" s="29"/>
      <c r="J126" s="19"/>
      <c r="K126" s="19"/>
      <c r="L126" s="19"/>
      <c r="M126" s="140"/>
      <c r="N126" s="137"/>
      <c r="O126" s="19"/>
      <c r="P126" s="168"/>
      <c r="Q126" s="160"/>
      <c r="R126" s="31"/>
      <c r="S126" s="31"/>
      <c r="T126" s="32"/>
      <c r="U126" s="33"/>
      <c r="V126" s="53"/>
      <c r="W126" s="171"/>
      <c r="X126" s="58"/>
      <c r="Y126" s="58"/>
    </row>
    <row r="127" spans="1:25" s="114" customFormat="1" ht="18.75" customHeight="1">
      <c r="A127" s="99"/>
      <c r="B127" s="104" t="s">
        <v>54</v>
      </c>
      <c r="C127" s="27"/>
      <c r="D127" s="26">
        <v>9</v>
      </c>
      <c r="E127" s="15"/>
      <c r="F127" s="18"/>
      <c r="G127" s="22">
        <v>4</v>
      </c>
      <c r="H127" s="100">
        <f t="shared" si="12"/>
        <v>120</v>
      </c>
      <c r="I127" s="29">
        <v>6</v>
      </c>
      <c r="J127" s="19" t="s">
        <v>56</v>
      </c>
      <c r="K127" s="19"/>
      <c r="L127" s="19" t="s">
        <v>239</v>
      </c>
      <c r="M127" s="141">
        <f>H127-I127</f>
        <v>114</v>
      </c>
      <c r="N127" s="130"/>
      <c r="O127" s="115"/>
      <c r="P127" s="59" t="s">
        <v>117</v>
      </c>
      <c r="Q127" s="160"/>
      <c r="R127" s="31"/>
      <c r="S127" s="31"/>
      <c r="T127" s="32"/>
      <c r="U127" s="33"/>
      <c r="V127" s="53"/>
      <c r="W127" s="171"/>
      <c r="X127" s="58"/>
      <c r="Y127" s="58"/>
    </row>
    <row r="128" spans="1:25" s="114" customFormat="1" ht="35.25" customHeight="1">
      <c r="A128" s="99" t="s">
        <v>82</v>
      </c>
      <c r="B128" s="467" t="s">
        <v>214</v>
      </c>
      <c r="C128" s="26"/>
      <c r="D128" s="15"/>
      <c r="E128" s="18"/>
      <c r="F128" s="18"/>
      <c r="G128" s="27" t="s">
        <v>82</v>
      </c>
      <c r="H128" s="29">
        <f t="shared" si="12"/>
        <v>90</v>
      </c>
      <c r="I128" s="19"/>
      <c r="J128" s="19"/>
      <c r="K128" s="19"/>
      <c r="L128" s="20"/>
      <c r="M128" s="19"/>
      <c r="N128" s="19"/>
      <c r="O128" s="23"/>
      <c r="P128" s="102"/>
      <c r="Q128" s="32"/>
      <c r="R128" s="32"/>
      <c r="S128" s="189"/>
      <c r="T128" s="48"/>
      <c r="U128" s="23"/>
      <c r="V128" s="23"/>
      <c r="W128" s="23"/>
      <c r="X128" s="23"/>
      <c r="Y128" s="119"/>
    </row>
    <row r="129" spans="1:25" s="13" customFormat="1" ht="15.75">
      <c r="A129" s="19"/>
      <c r="B129" s="25" t="s">
        <v>53</v>
      </c>
      <c r="C129" s="27"/>
      <c r="D129" s="185"/>
      <c r="E129" s="71"/>
      <c r="F129" s="68"/>
      <c r="G129" s="68">
        <v>1</v>
      </c>
      <c r="H129" s="186">
        <f t="shared" si="12"/>
        <v>30</v>
      </c>
      <c r="I129" s="186"/>
      <c r="J129" s="94"/>
      <c r="K129" s="94"/>
      <c r="L129" s="94"/>
      <c r="M129" s="187"/>
      <c r="N129" s="188"/>
      <c r="O129" s="94"/>
      <c r="P129" s="612"/>
      <c r="Q129" s="177"/>
      <c r="R129" s="106"/>
      <c r="S129" s="106"/>
      <c r="T129" s="102"/>
      <c r="U129" s="33"/>
      <c r="V129" s="53"/>
      <c r="W129" s="158"/>
      <c r="X129" s="67"/>
      <c r="Y129" s="67"/>
    </row>
    <row r="130" spans="1:25" s="13" customFormat="1" ht="15.75">
      <c r="A130" s="19"/>
      <c r="B130" s="104" t="s">
        <v>54</v>
      </c>
      <c r="C130" s="27"/>
      <c r="D130" s="26">
        <v>9</v>
      </c>
      <c r="E130" s="15"/>
      <c r="F130" s="18"/>
      <c r="G130" s="22">
        <v>2</v>
      </c>
      <c r="H130" s="100">
        <f t="shared" si="12"/>
        <v>60</v>
      </c>
      <c r="I130" s="29">
        <v>6</v>
      </c>
      <c r="J130" s="19" t="s">
        <v>56</v>
      </c>
      <c r="K130" s="19"/>
      <c r="L130" s="19" t="s">
        <v>239</v>
      </c>
      <c r="M130" s="141">
        <f>H130-I130</f>
        <v>54</v>
      </c>
      <c r="N130" s="130"/>
      <c r="O130" s="115"/>
      <c r="P130" s="59" t="s">
        <v>117</v>
      </c>
      <c r="Q130" s="160"/>
      <c r="R130" s="31"/>
      <c r="S130" s="31"/>
      <c r="T130" s="32"/>
      <c r="U130" s="33"/>
      <c r="V130" s="53"/>
      <c r="W130" s="171"/>
      <c r="X130" s="58"/>
      <c r="Y130" s="58"/>
    </row>
    <row r="131" spans="1:25" s="114" customFormat="1" ht="32.25" customHeight="1">
      <c r="A131" s="190" t="s">
        <v>63</v>
      </c>
      <c r="B131" s="191" t="s">
        <v>215</v>
      </c>
      <c r="C131" s="121"/>
      <c r="D131" s="122"/>
      <c r="E131" s="39"/>
      <c r="F131" s="95"/>
      <c r="G131" s="95">
        <v>3</v>
      </c>
      <c r="H131" s="123">
        <f t="shared" si="12"/>
        <v>90</v>
      </c>
      <c r="I131" s="123"/>
      <c r="J131" s="96"/>
      <c r="K131" s="96"/>
      <c r="L131" s="96"/>
      <c r="M131" s="150"/>
      <c r="N131" s="144"/>
      <c r="O131" s="96"/>
      <c r="P131" s="612"/>
      <c r="Q131" s="161"/>
      <c r="R131" s="97"/>
      <c r="S131" s="41"/>
      <c r="T131" s="32"/>
      <c r="U131" s="33"/>
      <c r="V131" s="53"/>
      <c r="W131" s="173"/>
      <c r="X131" s="124"/>
      <c r="Y131" s="58"/>
    </row>
    <row r="132" spans="1:25" s="114" customFormat="1" ht="21" customHeight="1">
      <c r="A132" s="96"/>
      <c r="B132" s="120" t="s">
        <v>53</v>
      </c>
      <c r="C132" s="121"/>
      <c r="D132" s="122"/>
      <c r="E132" s="39"/>
      <c r="F132" s="95"/>
      <c r="G132" s="95">
        <v>1</v>
      </c>
      <c r="H132" s="123">
        <f t="shared" si="12"/>
        <v>30</v>
      </c>
      <c r="I132" s="123"/>
      <c r="J132" s="96"/>
      <c r="K132" s="96"/>
      <c r="L132" s="96"/>
      <c r="M132" s="150"/>
      <c r="N132" s="144"/>
      <c r="O132" s="96"/>
      <c r="P132" s="168"/>
      <c r="Q132" s="161"/>
      <c r="R132" s="97"/>
      <c r="S132" s="41"/>
      <c r="T132" s="70"/>
      <c r="U132" s="50"/>
      <c r="V132" s="125"/>
      <c r="W132" s="174"/>
      <c r="X132" s="126"/>
      <c r="Y132" s="66"/>
    </row>
    <row r="133" spans="1:25" s="114" customFormat="1" ht="21" customHeight="1">
      <c r="A133" s="19"/>
      <c r="B133" s="127" t="s">
        <v>54</v>
      </c>
      <c r="C133" s="27"/>
      <c r="D133" s="26">
        <v>13</v>
      </c>
      <c r="E133" s="15"/>
      <c r="F133" s="22"/>
      <c r="G133" s="22">
        <v>2</v>
      </c>
      <c r="H133" s="100">
        <f t="shared" si="12"/>
        <v>60</v>
      </c>
      <c r="I133" s="29">
        <v>6</v>
      </c>
      <c r="J133" s="19" t="s">
        <v>56</v>
      </c>
      <c r="K133" s="19"/>
      <c r="L133" s="19" t="s">
        <v>239</v>
      </c>
      <c r="M133" s="141">
        <f>H133-I133</f>
        <v>54</v>
      </c>
      <c r="N133" s="137"/>
      <c r="O133" s="19"/>
      <c r="P133" s="166"/>
      <c r="Q133" s="48"/>
      <c r="R133" s="21"/>
      <c r="S133" s="32"/>
      <c r="T133" s="32"/>
      <c r="U133" s="21"/>
      <c r="V133" s="56"/>
      <c r="W133" s="59" t="s">
        <v>117</v>
      </c>
      <c r="X133" s="128"/>
      <c r="Y133" s="23"/>
    </row>
    <row r="134" spans="1:25" s="114" customFormat="1" ht="18.75" customHeight="1">
      <c r="A134" s="99" t="s">
        <v>81</v>
      </c>
      <c r="B134" s="104" t="s">
        <v>95</v>
      </c>
      <c r="C134" s="27"/>
      <c r="D134" s="93"/>
      <c r="E134" s="15"/>
      <c r="F134" s="38"/>
      <c r="G134" s="38">
        <v>3</v>
      </c>
      <c r="H134" s="15">
        <f t="shared" si="12"/>
        <v>90</v>
      </c>
      <c r="I134" s="29"/>
      <c r="J134" s="19"/>
      <c r="K134" s="19"/>
      <c r="L134" s="19"/>
      <c r="M134" s="140"/>
      <c r="N134" s="137"/>
      <c r="O134" s="19"/>
      <c r="P134" s="166"/>
      <c r="Q134" s="160"/>
      <c r="R134" s="31"/>
      <c r="S134" s="31"/>
      <c r="T134" s="32"/>
      <c r="U134" s="23"/>
      <c r="V134" s="24"/>
      <c r="W134" s="175"/>
      <c r="X134" s="129"/>
      <c r="Y134" s="58"/>
    </row>
    <row r="135" spans="1:25" s="114" customFormat="1" ht="18.75" customHeight="1">
      <c r="A135" s="19"/>
      <c r="B135" s="25" t="s">
        <v>53</v>
      </c>
      <c r="C135" s="27"/>
      <c r="D135" s="93"/>
      <c r="E135" s="15"/>
      <c r="F135" s="38"/>
      <c r="G135" s="38">
        <v>1</v>
      </c>
      <c r="H135" s="15">
        <f t="shared" si="12"/>
        <v>30</v>
      </c>
      <c r="I135" s="29"/>
      <c r="J135" s="19"/>
      <c r="K135" s="19"/>
      <c r="L135" s="19"/>
      <c r="M135" s="140"/>
      <c r="N135" s="137"/>
      <c r="O135" s="19"/>
      <c r="P135" s="166"/>
      <c r="Q135" s="160"/>
      <c r="R135" s="31"/>
      <c r="S135" s="31"/>
      <c r="T135" s="32"/>
      <c r="U135" s="23"/>
      <c r="V135" s="24"/>
      <c r="W135" s="175"/>
      <c r="X135" s="129"/>
      <c r="Y135" s="58"/>
    </row>
    <row r="136" spans="1:25" s="114" customFormat="1" ht="18.75" customHeight="1">
      <c r="A136" s="19"/>
      <c r="B136" s="104" t="s">
        <v>54</v>
      </c>
      <c r="C136" s="119"/>
      <c r="D136" s="80">
        <v>13</v>
      </c>
      <c r="E136" s="42"/>
      <c r="F136" s="113"/>
      <c r="G136" s="113">
        <v>2</v>
      </c>
      <c r="H136" s="42">
        <f t="shared" si="12"/>
        <v>60</v>
      </c>
      <c r="I136" s="29">
        <v>6</v>
      </c>
      <c r="J136" s="19" t="s">
        <v>56</v>
      </c>
      <c r="K136" s="19"/>
      <c r="L136" s="19" t="s">
        <v>239</v>
      </c>
      <c r="M136" s="141">
        <f>H136-I136</f>
        <v>54</v>
      </c>
      <c r="N136" s="137"/>
      <c r="O136" s="19"/>
      <c r="P136" s="166"/>
      <c r="Q136" s="160"/>
      <c r="R136" s="31"/>
      <c r="S136" s="31"/>
      <c r="T136" s="32"/>
      <c r="U136" s="23"/>
      <c r="V136" s="24"/>
      <c r="W136" s="59" t="s">
        <v>117</v>
      </c>
      <c r="X136" s="129"/>
      <c r="Y136" s="58"/>
    </row>
    <row r="137" spans="1:25" s="114" customFormat="1" ht="18" customHeight="1">
      <c r="A137" s="856" t="s">
        <v>219</v>
      </c>
      <c r="B137" s="857"/>
      <c r="C137" s="857"/>
      <c r="D137" s="857"/>
      <c r="E137" s="857"/>
      <c r="F137" s="857"/>
      <c r="G137" s="857"/>
      <c r="H137" s="857"/>
      <c r="I137" s="857"/>
      <c r="J137" s="857"/>
      <c r="K137" s="857"/>
      <c r="L137" s="857"/>
      <c r="M137" s="857"/>
      <c r="N137" s="857"/>
      <c r="O137" s="857"/>
      <c r="P137" s="857"/>
      <c r="Q137" s="857"/>
      <c r="R137" s="857"/>
      <c r="S137" s="857"/>
      <c r="T137" s="857"/>
      <c r="U137" s="857"/>
      <c r="V137" s="857"/>
      <c r="W137" s="857"/>
      <c r="X137" s="857"/>
      <c r="Y137" s="857"/>
    </row>
    <row r="138" spans="1:25" s="114" customFormat="1" ht="18" customHeight="1">
      <c r="A138" s="99" t="s">
        <v>211</v>
      </c>
      <c r="B138" s="467" t="s">
        <v>212</v>
      </c>
      <c r="C138" s="27"/>
      <c r="D138" s="26">
        <v>13</v>
      </c>
      <c r="E138" s="42"/>
      <c r="F138" s="22"/>
      <c r="G138" s="22">
        <v>3</v>
      </c>
      <c r="H138" s="100">
        <f aca="true" t="shared" si="13" ref="H138:H153">G138*30</f>
        <v>90</v>
      </c>
      <c r="I138" s="29">
        <v>6</v>
      </c>
      <c r="J138" s="19" t="s">
        <v>56</v>
      </c>
      <c r="K138" s="19"/>
      <c r="L138" s="19" t="s">
        <v>239</v>
      </c>
      <c r="M138" s="141">
        <f>H138-I138</f>
        <v>84</v>
      </c>
      <c r="N138" s="130"/>
      <c r="O138" s="19"/>
      <c r="P138" s="166"/>
      <c r="Q138" s="160"/>
      <c r="R138" s="31"/>
      <c r="S138" s="36"/>
      <c r="T138" s="21" t="s">
        <v>60</v>
      </c>
      <c r="U138" s="33"/>
      <c r="V138" s="53"/>
      <c r="W138" s="59" t="s">
        <v>117</v>
      </c>
      <c r="X138" s="58"/>
      <c r="Y138" s="58"/>
    </row>
    <row r="139" spans="1:25" s="114" customFormat="1" ht="18.75" customHeight="1">
      <c r="A139" s="99" t="s">
        <v>83</v>
      </c>
      <c r="B139" s="104" t="s">
        <v>216</v>
      </c>
      <c r="C139" s="27"/>
      <c r="D139" s="93"/>
      <c r="E139" s="15"/>
      <c r="F139" s="38"/>
      <c r="G139" s="38">
        <v>3</v>
      </c>
      <c r="H139" s="15">
        <f t="shared" si="13"/>
        <v>90</v>
      </c>
      <c r="I139" s="29"/>
      <c r="J139" s="19"/>
      <c r="K139" s="19"/>
      <c r="L139" s="19"/>
      <c r="M139" s="140"/>
      <c r="N139" s="137"/>
      <c r="O139" s="19"/>
      <c r="P139" s="166"/>
      <c r="Q139" s="160"/>
      <c r="R139" s="31"/>
      <c r="S139" s="31"/>
      <c r="T139" s="32"/>
      <c r="U139" s="23"/>
      <c r="V139" s="24"/>
      <c r="W139" s="175"/>
      <c r="X139" s="129"/>
      <c r="Y139" s="58"/>
    </row>
    <row r="140" spans="1:25" s="114" customFormat="1" ht="18.75" customHeight="1">
      <c r="A140" s="19"/>
      <c r="B140" s="25" t="s">
        <v>53</v>
      </c>
      <c r="C140" s="27"/>
      <c r="D140" s="93"/>
      <c r="E140" s="15"/>
      <c r="F140" s="38"/>
      <c r="G140" s="38">
        <v>1</v>
      </c>
      <c r="H140" s="15">
        <f t="shared" si="13"/>
        <v>30</v>
      </c>
      <c r="I140" s="29"/>
      <c r="J140" s="19"/>
      <c r="K140" s="19"/>
      <c r="L140" s="19"/>
      <c r="M140" s="140"/>
      <c r="N140" s="137"/>
      <c r="O140" s="19"/>
      <c r="P140" s="166"/>
      <c r="Q140" s="160"/>
      <c r="R140" s="31"/>
      <c r="S140" s="31"/>
      <c r="T140" s="32"/>
      <c r="U140" s="23"/>
      <c r="V140" s="24"/>
      <c r="W140" s="175"/>
      <c r="X140" s="129"/>
      <c r="Y140" s="58"/>
    </row>
    <row r="141" spans="1:25" s="114" customFormat="1" ht="18.75" customHeight="1">
      <c r="A141" s="19"/>
      <c r="B141" s="104" t="s">
        <v>54</v>
      </c>
      <c r="C141" s="119"/>
      <c r="D141" s="80">
        <v>13</v>
      </c>
      <c r="E141" s="42"/>
      <c r="F141" s="113"/>
      <c r="G141" s="113">
        <v>2</v>
      </c>
      <c r="H141" s="42">
        <f t="shared" si="13"/>
        <v>60</v>
      </c>
      <c r="I141" s="29">
        <v>6</v>
      </c>
      <c r="J141" s="19" t="s">
        <v>56</v>
      </c>
      <c r="K141" s="19"/>
      <c r="L141" s="19" t="s">
        <v>239</v>
      </c>
      <c r="M141" s="141">
        <f>H141-I141</f>
        <v>54</v>
      </c>
      <c r="N141" s="137"/>
      <c r="O141" s="19"/>
      <c r="P141" s="166"/>
      <c r="Q141" s="160"/>
      <c r="R141" s="31"/>
      <c r="S141" s="31"/>
      <c r="T141" s="32"/>
      <c r="U141" s="23"/>
      <c r="V141" s="24"/>
      <c r="W141" s="59" t="s">
        <v>117</v>
      </c>
      <c r="X141" s="129"/>
      <c r="Y141" s="58"/>
    </row>
    <row r="142" spans="1:25" s="114" customFormat="1" ht="46.5" customHeight="1">
      <c r="A142" s="99" t="s">
        <v>82</v>
      </c>
      <c r="B142" s="467" t="s">
        <v>217</v>
      </c>
      <c r="C142" s="26"/>
      <c r="D142" s="15"/>
      <c r="E142" s="18"/>
      <c r="F142" s="18"/>
      <c r="G142" s="27" t="s">
        <v>82</v>
      </c>
      <c r="H142" s="29">
        <f t="shared" si="13"/>
        <v>90</v>
      </c>
      <c r="I142" s="19"/>
      <c r="J142" s="19"/>
      <c r="K142" s="19"/>
      <c r="L142" s="20"/>
      <c r="M142" s="19"/>
      <c r="N142" s="19"/>
      <c r="O142" s="23"/>
      <c r="P142" s="32"/>
      <c r="Q142" s="32"/>
      <c r="R142" s="32"/>
      <c r="S142" s="189"/>
      <c r="T142" s="48"/>
      <c r="U142" s="23"/>
      <c r="V142" s="23"/>
      <c r="W142" s="23"/>
      <c r="X142" s="23"/>
      <c r="Y142" s="119"/>
    </row>
    <row r="143" spans="1:25" s="13" customFormat="1" ht="15.75">
      <c r="A143" s="19"/>
      <c r="B143" s="25" t="s">
        <v>53</v>
      </c>
      <c r="C143" s="27"/>
      <c r="D143" s="185"/>
      <c r="E143" s="71"/>
      <c r="F143" s="68"/>
      <c r="G143" s="68">
        <v>1</v>
      </c>
      <c r="H143" s="186">
        <f t="shared" si="13"/>
        <v>30</v>
      </c>
      <c r="I143" s="186"/>
      <c r="J143" s="94"/>
      <c r="K143" s="94"/>
      <c r="L143" s="94"/>
      <c r="M143" s="187"/>
      <c r="N143" s="188"/>
      <c r="O143" s="94"/>
      <c r="P143" s="178"/>
      <c r="Q143" s="177"/>
      <c r="R143" s="106"/>
      <c r="S143" s="106"/>
      <c r="T143" s="102"/>
      <c r="U143" s="33"/>
      <c r="V143" s="53"/>
      <c r="W143" s="158"/>
      <c r="X143" s="67"/>
      <c r="Y143" s="67"/>
    </row>
    <row r="144" spans="1:25" s="13" customFormat="1" ht="15.75">
      <c r="A144" s="19"/>
      <c r="B144" s="104" t="s">
        <v>54</v>
      </c>
      <c r="C144" s="27"/>
      <c r="D144" s="26">
        <v>9</v>
      </c>
      <c r="E144" s="15"/>
      <c r="F144" s="18"/>
      <c r="G144" s="22">
        <v>2</v>
      </c>
      <c r="H144" s="100">
        <f t="shared" si="13"/>
        <v>60</v>
      </c>
      <c r="I144" s="29">
        <v>6</v>
      </c>
      <c r="J144" s="19" t="s">
        <v>56</v>
      </c>
      <c r="K144" s="19"/>
      <c r="L144" s="19" t="s">
        <v>239</v>
      </c>
      <c r="M144" s="141">
        <f>H144-I144</f>
        <v>54</v>
      </c>
      <c r="N144" s="130"/>
      <c r="O144" s="115"/>
      <c r="P144" s="59" t="s">
        <v>117</v>
      </c>
      <c r="Q144" s="160"/>
      <c r="R144" s="31"/>
      <c r="S144" s="31"/>
      <c r="T144" s="32"/>
      <c r="U144" s="33"/>
      <c r="V144" s="53"/>
      <c r="W144" s="171"/>
      <c r="X144" s="58"/>
      <c r="Y144" s="58"/>
    </row>
    <row r="145" spans="1:25" s="114" customFormat="1" ht="33" customHeight="1">
      <c r="A145" s="190" t="s">
        <v>63</v>
      </c>
      <c r="B145" s="191" t="s">
        <v>215</v>
      </c>
      <c r="C145" s="121"/>
      <c r="D145" s="122"/>
      <c r="E145" s="39"/>
      <c r="F145" s="95"/>
      <c r="G145" s="95">
        <v>3</v>
      </c>
      <c r="H145" s="123">
        <f t="shared" si="13"/>
        <v>90</v>
      </c>
      <c r="I145" s="123"/>
      <c r="J145" s="96"/>
      <c r="K145" s="96"/>
      <c r="L145" s="96"/>
      <c r="M145" s="150"/>
      <c r="N145" s="144"/>
      <c r="O145" s="96"/>
      <c r="P145" s="168"/>
      <c r="Q145" s="161"/>
      <c r="R145" s="97"/>
      <c r="S145" s="41"/>
      <c r="T145" s="32"/>
      <c r="U145" s="33"/>
      <c r="V145" s="53"/>
      <c r="W145" s="173"/>
      <c r="X145" s="124"/>
      <c r="Y145" s="58"/>
    </row>
    <row r="146" spans="1:25" s="114" customFormat="1" ht="21" customHeight="1">
      <c r="A146" s="96"/>
      <c r="B146" s="120" t="s">
        <v>53</v>
      </c>
      <c r="C146" s="121"/>
      <c r="D146" s="122"/>
      <c r="E146" s="39"/>
      <c r="F146" s="95"/>
      <c r="G146" s="95">
        <v>1</v>
      </c>
      <c r="H146" s="123">
        <f t="shared" si="13"/>
        <v>30</v>
      </c>
      <c r="I146" s="123"/>
      <c r="J146" s="96"/>
      <c r="K146" s="96"/>
      <c r="L146" s="96"/>
      <c r="M146" s="150"/>
      <c r="N146" s="144"/>
      <c r="O146" s="96"/>
      <c r="P146" s="168"/>
      <c r="Q146" s="161"/>
      <c r="R146" s="97"/>
      <c r="S146" s="41"/>
      <c r="T146" s="70"/>
      <c r="U146" s="50"/>
      <c r="V146" s="125"/>
      <c r="W146" s="174"/>
      <c r="X146" s="126"/>
      <c r="Y146" s="66"/>
    </row>
    <row r="147" spans="1:25" s="114" customFormat="1" ht="21" customHeight="1">
      <c r="A147" s="19"/>
      <c r="B147" s="127" t="s">
        <v>54</v>
      </c>
      <c r="C147" s="27"/>
      <c r="D147" s="26">
        <v>13</v>
      </c>
      <c r="E147" s="15"/>
      <c r="F147" s="22"/>
      <c r="G147" s="22">
        <v>2</v>
      </c>
      <c r="H147" s="100">
        <f t="shared" si="13"/>
        <v>60</v>
      </c>
      <c r="I147" s="29">
        <v>6</v>
      </c>
      <c r="J147" s="19" t="s">
        <v>56</v>
      </c>
      <c r="K147" s="19"/>
      <c r="L147" s="19" t="s">
        <v>239</v>
      </c>
      <c r="M147" s="141">
        <f>H147-I147</f>
        <v>54</v>
      </c>
      <c r="N147" s="137"/>
      <c r="O147" s="19"/>
      <c r="P147" s="166"/>
      <c r="Q147" s="48"/>
      <c r="R147" s="21"/>
      <c r="S147" s="32"/>
      <c r="T147" s="32"/>
      <c r="U147" s="21"/>
      <c r="V147" s="56"/>
      <c r="W147" s="59" t="s">
        <v>117</v>
      </c>
      <c r="X147" s="128"/>
      <c r="Y147" s="23"/>
    </row>
    <row r="148" spans="1:25" s="114" customFormat="1" ht="33" customHeight="1">
      <c r="A148" s="99" t="s">
        <v>81</v>
      </c>
      <c r="B148" s="467" t="s">
        <v>253</v>
      </c>
      <c r="C148" s="27"/>
      <c r="D148" s="26"/>
      <c r="E148" s="15"/>
      <c r="F148" s="18"/>
      <c r="G148" s="18">
        <v>7</v>
      </c>
      <c r="H148" s="29">
        <f t="shared" si="13"/>
        <v>210</v>
      </c>
      <c r="I148" s="29"/>
      <c r="J148" s="19"/>
      <c r="K148" s="19"/>
      <c r="L148" s="19"/>
      <c r="M148" s="140"/>
      <c r="N148" s="137"/>
      <c r="O148" s="115"/>
      <c r="P148" s="167"/>
      <c r="Q148" s="160"/>
      <c r="R148" s="31"/>
      <c r="S148" s="106"/>
      <c r="T148" s="102"/>
      <c r="U148" s="33"/>
      <c r="V148" s="53"/>
      <c r="W148" s="158"/>
      <c r="X148" s="67"/>
      <c r="Y148" s="58"/>
    </row>
    <row r="149" spans="1:25" s="114" customFormat="1" ht="21" customHeight="1">
      <c r="A149" s="99"/>
      <c r="B149" s="25" t="s">
        <v>53</v>
      </c>
      <c r="C149" s="27"/>
      <c r="D149" s="26"/>
      <c r="E149" s="15"/>
      <c r="F149" s="18"/>
      <c r="G149" s="18">
        <v>3</v>
      </c>
      <c r="H149" s="29">
        <f t="shared" si="13"/>
        <v>90</v>
      </c>
      <c r="I149" s="29"/>
      <c r="J149" s="19"/>
      <c r="K149" s="19"/>
      <c r="L149" s="19"/>
      <c r="M149" s="140"/>
      <c r="N149" s="137"/>
      <c r="O149" s="19"/>
      <c r="P149" s="166"/>
      <c r="Q149" s="160"/>
      <c r="R149" s="31"/>
      <c r="S149" s="31"/>
      <c r="T149" s="32"/>
      <c r="U149" s="33"/>
      <c r="V149" s="53"/>
      <c r="W149" s="171"/>
      <c r="X149" s="58"/>
      <c r="Y149" s="58"/>
    </row>
    <row r="150" spans="1:25" s="114" customFormat="1" ht="18.75" customHeight="1" thickBot="1">
      <c r="A150" s="190"/>
      <c r="B150" s="271" t="s">
        <v>54</v>
      </c>
      <c r="C150" s="121"/>
      <c r="D150" s="122">
        <v>9</v>
      </c>
      <c r="E150" s="39"/>
      <c r="F150" s="95"/>
      <c r="G150" s="272">
        <v>4</v>
      </c>
      <c r="H150" s="273">
        <f t="shared" si="13"/>
        <v>120</v>
      </c>
      <c r="I150" s="29">
        <v>6</v>
      </c>
      <c r="J150" s="19" t="s">
        <v>56</v>
      </c>
      <c r="K150" s="19"/>
      <c r="L150" s="19" t="s">
        <v>239</v>
      </c>
      <c r="M150" s="274">
        <f>H150-I150</f>
        <v>114</v>
      </c>
      <c r="N150" s="275"/>
      <c r="O150" s="115"/>
      <c r="P150" s="59" t="s">
        <v>117</v>
      </c>
      <c r="Q150" s="162"/>
      <c r="R150" s="41"/>
      <c r="S150" s="41"/>
      <c r="T150" s="70"/>
      <c r="U150" s="50"/>
      <c r="V150" s="125"/>
      <c r="W150" s="276"/>
      <c r="X150" s="66"/>
      <c r="Y150" s="66"/>
    </row>
    <row r="151" spans="1:25" s="114" customFormat="1" ht="18" customHeight="1" thickBot="1">
      <c r="A151" s="848" t="s">
        <v>150</v>
      </c>
      <c r="B151" s="849"/>
      <c r="C151" s="292"/>
      <c r="D151" s="293"/>
      <c r="E151" s="294"/>
      <c r="F151" s="295"/>
      <c r="G151" s="295">
        <f>G102+G107+G117+G110+G120+G138+G139+G142+G145+G148</f>
        <v>48</v>
      </c>
      <c r="H151" s="294">
        <f t="shared" si="13"/>
        <v>1440</v>
      </c>
      <c r="I151" s="270"/>
      <c r="J151" s="195"/>
      <c r="K151" s="195"/>
      <c r="L151" s="195"/>
      <c r="M151" s="222"/>
      <c r="N151" s="196"/>
      <c r="O151" s="195"/>
      <c r="P151" s="296"/>
      <c r="Q151" s="297"/>
      <c r="R151" s="298"/>
      <c r="S151" s="298"/>
      <c r="T151" s="298"/>
      <c r="U151" s="197"/>
      <c r="V151" s="221"/>
      <c r="W151" s="299"/>
      <c r="X151" s="300"/>
      <c r="Y151" s="301"/>
    </row>
    <row r="152" spans="1:25" s="114" customFormat="1" ht="18" customHeight="1" thickBot="1">
      <c r="A152" s="850" t="s">
        <v>53</v>
      </c>
      <c r="B152" s="851"/>
      <c r="C152" s="277"/>
      <c r="D152" s="278"/>
      <c r="E152" s="279"/>
      <c r="F152" s="280"/>
      <c r="G152" s="280">
        <f>G103+G108+G118+G111+G121+G140+G143+G146+G149</f>
        <v>13</v>
      </c>
      <c r="H152" s="279">
        <f t="shared" si="13"/>
        <v>390</v>
      </c>
      <c r="I152" s="282"/>
      <c r="J152" s="283"/>
      <c r="K152" s="283"/>
      <c r="L152" s="283"/>
      <c r="M152" s="284"/>
      <c r="N152" s="229"/>
      <c r="O152" s="283"/>
      <c r="P152" s="285"/>
      <c r="Q152" s="286"/>
      <c r="R152" s="287"/>
      <c r="S152" s="287"/>
      <c r="T152" s="287"/>
      <c r="U152" s="288"/>
      <c r="V152" s="214"/>
      <c r="W152" s="289"/>
      <c r="X152" s="290"/>
      <c r="Y152" s="291"/>
    </row>
    <row r="153" spans="1:25" s="114" customFormat="1" ht="18" customHeight="1" thickBot="1">
      <c r="A153" s="850" t="s">
        <v>130</v>
      </c>
      <c r="B153" s="851"/>
      <c r="C153" s="277"/>
      <c r="D153" s="278"/>
      <c r="E153" s="279"/>
      <c r="F153" s="280"/>
      <c r="G153" s="281">
        <f>G104+G109+G119+G112+G122+G138+G141+G144+G147+G150</f>
        <v>35</v>
      </c>
      <c r="H153" s="279">
        <f t="shared" si="13"/>
        <v>1050</v>
      </c>
      <c r="I153" s="613">
        <f>I105+I106+I109+I114+I115+I116+I119+I122+I124+I127+I130+I133+I136</f>
        <v>82</v>
      </c>
      <c r="J153" s="614" t="s">
        <v>273</v>
      </c>
      <c r="K153" s="614"/>
      <c r="L153" s="614" t="s">
        <v>274</v>
      </c>
      <c r="M153" s="615">
        <f>H153-I153</f>
        <v>968</v>
      </c>
      <c r="N153" s="616"/>
      <c r="O153" s="614"/>
      <c r="P153" s="617" t="s">
        <v>57</v>
      </c>
      <c r="Q153" s="618" t="s">
        <v>117</v>
      </c>
      <c r="R153" s="619"/>
      <c r="S153" s="619" t="s">
        <v>268</v>
      </c>
      <c r="T153" s="619"/>
      <c r="U153" s="620"/>
      <c r="V153" s="621"/>
      <c r="W153" s="622" t="s">
        <v>270</v>
      </c>
      <c r="X153" s="623" t="s">
        <v>57</v>
      </c>
      <c r="Y153" s="624"/>
    </row>
    <row r="154" spans="1:25" s="13" customFormat="1" ht="15.75">
      <c r="A154" s="803" t="s">
        <v>170</v>
      </c>
      <c r="B154" s="804"/>
      <c r="C154" s="804"/>
      <c r="D154" s="804"/>
      <c r="E154" s="804"/>
      <c r="F154" s="804"/>
      <c r="G154" s="804"/>
      <c r="H154" s="804"/>
      <c r="I154" s="804"/>
      <c r="J154" s="804"/>
      <c r="K154" s="804"/>
      <c r="L154" s="804"/>
      <c r="M154" s="804"/>
      <c r="N154" s="804"/>
      <c r="O154" s="804"/>
      <c r="P154" s="804"/>
      <c r="Q154" s="804"/>
      <c r="R154" s="804"/>
      <c r="S154" s="804"/>
      <c r="T154" s="804"/>
      <c r="U154" s="804"/>
      <c r="V154" s="804"/>
      <c r="W154" s="804"/>
      <c r="X154" s="804"/>
      <c r="Y154" s="805"/>
    </row>
    <row r="155" spans="1:25" s="13" customFormat="1" ht="15.75">
      <c r="A155" s="40" t="s">
        <v>171</v>
      </c>
      <c r="B155" s="72" t="s">
        <v>24</v>
      </c>
      <c r="C155" s="73"/>
      <c r="D155" s="73"/>
      <c r="E155" s="39"/>
      <c r="F155" s="39">
        <v>15</v>
      </c>
      <c r="G155" s="39">
        <v>12</v>
      </c>
      <c r="H155" s="39">
        <f>G155*30</f>
        <v>360</v>
      </c>
      <c r="I155" s="73"/>
      <c r="J155" s="73"/>
      <c r="K155" s="73"/>
      <c r="L155" s="73"/>
      <c r="M155" s="145"/>
      <c r="N155" s="142"/>
      <c r="O155" s="73"/>
      <c r="P155" s="145"/>
      <c r="Q155" s="142"/>
      <c r="R155" s="73"/>
      <c r="S155" s="42"/>
      <c r="T155" s="42"/>
      <c r="U155" s="42"/>
      <c r="V155" s="132"/>
      <c r="W155" s="156"/>
      <c r="X155" s="14"/>
      <c r="Y155" s="14" t="s">
        <v>106</v>
      </c>
    </row>
    <row r="156" spans="1:25" s="13" customFormat="1" ht="16.5" thickBot="1">
      <c r="A156" s="40" t="s">
        <v>172</v>
      </c>
      <c r="B156" s="72" t="s">
        <v>103</v>
      </c>
      <c r="C156" s="39"/>
      <c r="D156" s="39"/>
      <c r="E156" s="39"/>
      <c r="F156" s="39">
        <v>15</v>
      </c>
      <c r="G156" s="73">
        <v>3</v>
      </c>
      <c r="H156" s="39">
        <f>G156*30</f>
        <v>90</v>
      </c>
      <c r="I156" s="39"/>
      <c r="J156" s="39"/>
      <c r="K156" s="39"/>
      <c r="L156" s="39"/>
      <c r="M156" s="302"/>
      <c r="N156" s="303"/>
      <c r="O156" s="39"/>
      <c r="P156" s="302"/>
      <c r="Q156" s="303"/>
      <c r="R156" s="39"/>
      <c r="S156" s="39"/>
      <c r="T156" s="39"/>
      <c r="U156" s="39"/>
      <c r="V156" s="304"/>
      <c r="W156" s="305"/>
      <c r="X156" s="193"/>
      <c r="Y156" s="193"/>
    </row>
    <row r="157" spans="1:25" s="13" customFormat="1" ht="16.5" thickBot="1">
      <c r="A157" s="840" t="s">
        <v>174</v>
      </c>
      <c r="B157" s="841"/>
      <c r="C157" s="306"/>
      <c r="D157" s="306"/>
      <c r="E157" s="306"/>
      <c r="F157" s="294"/>
      <c r="G157" s="294">
        <f>G155+G156</f>
        <v>15</v>
      </c>
      <c r="H157" s="294">
        <f>H155+H156</f>
        <v>450</v>
      </c>
      <c r="I157" s="306"/>
      <c r="J157" s="306"/>
      <c r="K157" s="306"/>
      <c r="L157" s="306"/>
      <c r="M157" s="307"/>
      <c r="N157" s="308"/>
      <c r="O157" s="306"/>
      <c r="P157" s="307"/>
      <c r="Q157" s="308"/>
      <c r="R157" s="306"/>
      <c r="S157" s="306"/>
      <c r="T157" s="306"/>
      <c r="U157" s="306"/>
      <c r="V157" s="309"/>
      <c r="W157" s="310"/>
      <c r="X157" s="311"/>
      <c r="Y157" s="312"/>
    </row>
    <row r="158" spans="1:25" s="13" customFormat="1" ht="16.5" thickBot="1">
      <c r="A158" s="842" t="s">
        <v>173</v>
      </c>
      <c r="B158" s="843"/>
      <c r="C158" s="843"/>
      <c r="D158" s="843"/>
      <c r="E158" s="843"/>
      <c r="F158" s="843"/>
      <c r="G158" s="843"/>
      <c r="H158" s="843"/>
      <c r="I158" s="843"/>
      <c r="J158" s="843"/>
      <c r="K158" s="843"/>
      <c r="L158" s="843"/>
      <c r="M158" s="843"/>
      <c r="N158" s="843"/>
      <c r="O158" s="843"/>
      <c r="P158" s="843"/>
      <c r="Q158" s="843"/>
      <c r="R158" s="843"/>
      <c r="S158" s="843"/>
      <c r="T158" s="843"/>
      <c r="U158" s="843"/>
      <c r="V158" s="843"/>
      <c r="W158" s="843"/>
      <c r="X158" s="843"/>
      <c r="Y158" s="844"/>
    </row>
    <row r="159" spans="1:25" s="13" customFormat="1" ht="16.5" thickBot="1">
      <c r="A159" s="825" t="s">
        <v>168</v>
      </c>
      <c r="B159" s="826"/>
      <c r="C159" s="313"/>
      <c r="D159" s="313"/>
      <c r="E159" s="314"/>
      <c r="F159" s="315"/>
      <c r="G159" s="635">
        <f>G20+G59+G93+G151+G157</f>
        <v>200.5</v>
      </c>
      <c r="H159" s="635">
        <f>H151+H157</f>
        <v>1890</v>
      </c>
      <c r="I159" s="636"/>
      <c r="J159" s="636"/>
      <c r="K159" s="636"/>
      <c r="L159" s="636"/>
      <c r="M159" s="637"/>
      <c r="N159" s="316"/>
      <c r="O159" s="316"/>
      <c r="P159" s="317"/>
      <c r="Q159" s="316"/>
      <c r="R159" s="318"/>
      <c r="S159" s="318"/>
      <c r="T159" s="319"/>
      <c r="U159" s="319"/>
      <c r="V159" s="320"/>
      <c r="W159" s="321"/>
      <c r="X159" s="322"/>
      <c r="Y159" s="323"/>
    </row>
    <row r="160" spans="1:25" s="13" customFormat="1" ht="16.5" thickBot="1">
      <c r="A160" s="825" t="s">
        <v>169</v>
      </c>
      <c r="B160" s="826"/>
      <c r="C160" s="313"/>
      <c r="D160" s="313"/>
      <c r="E160" s="314"/>
      <c r="F160" s="315"/>
      <c r="G160" s="635">
        <f>G21+G58+G92+G152</f>
        <v>80.5</v>
      </c>
      <c r="H160" s="638">
        <f>H152</f>
        <v>390</v>
      </c>
      <c r="I160" s="636"/>
      <c r="J160" s="636"/>
      <c r="K160" s="636"/>
      <c r="L160" s="636"/>
      <c r="M160" s="637"/>
      <c r="N160" s="316"/>
      <c r="O160" s="316"/>
      <c r="P160" s="317"/>
      <c r="Q160" s="316"/>
      <c r="R160" s="318"/>
      <c r="S160" s="318"/>
      <c r="T160" s="319"/>
      <c r="U160" s="319"/>
      <c r="V160" s="320"/>
      <c r="W160" s="321"/>
      <c r="X160" s="322"/>
      <c r="Y160" s="323"/>
    </row>
    <row r="161" spans="1:25" s="13" customFormat="1" ht="16.5" thickBot="1">
      <c r="A161" s="838" t="s">
        <v>175</v>
      </c>
      <c r="B161" s="839"/>
      <c r="C161" s="269"/>
      <c r="D161" s="269"/>
      <c r="E161" s="269"/>
      <c r="F161" s="325"/>
      <c r="G161" s="332">
        <f>G22+G57+G91+G153+G157</f>
        <v>120</v>
      </c>
      <c r="H161" s="332">
        <f>H22+H57+H91+H153+H157</f>
        <v>3600</v>
      </c>
      <c r="I161" s="332">
        <f>I22+I57+I91+I153</f>
        <v>308</v>
      </c>
      <c r="J161" s="332"/>
      <c r="K161" s="332"/>
      <c r="L161" s="332"/>
      <c r="M161" s="332">
        <f>H161-I161</f>
        <v>3292</v>
      </c>
      <c r="N161" s="326" t="s">
        <v>55</v>
      </c>
      <c r="O161" s="326" t="s">
        <v>62</v>
      </c>
      <c r="P161" s="327" t="s">
        <v>59</v>
      </c>
      <c r="Q161" s="326" t="s">
        <v>45</v>
      </c>
      <c r="R161" s="315" t="s">
        <v>177</v>
      </c>
      <c r="S161" s="315" t="s">
        <v>46</v>
      </c>
      <c r="T161" s="328"/>
      <c r="U161" s="328"/>
      <c r="V161" s="329"/>
      <c r="W161" s="330" t="s">
        <v>74</v>
      </c>
      <c r="X161" s="328" t="s">
        <v>47</v>
      </c>
      <c r="Y161" s="331" t="s">
        <v>48</v>
      </c>
    </row>
    <row r="162" spans="1:25" s="13" customFormat="1" ht="15.75">
      <c r="A162" s="324"/>
      <c r="B162" s="836" t="s">
        <v>176</v>
      </c>
      <c r="C162" s="836"/>
      <c r="D162" s="836"/>
      <c r="E162" s="836"/>
      <c r="F162" s="836"/>
      <c r="G162" s="836"/>
      <c r="H162" s="836"/>
      <c r="I162" s="836"/>
      <c r="J162" s="836"/>
      <c r="K162" s="836"/>
      <c r="L162" s="836"/>
      <c r="M162" s="837"/>
      <c r="N162" s="625" t="s">
        <v>272</v>
      </c>
      <c r="O162" s="625"/>
      <c r="P162" s="626" t="s">
        <v>278</v>
      </c>
      <c r="Q162" s="625" t="s">
        <v>267</v>
      </c>
      <c r="R162" s="627"/>
      <c r="S162" s="627" t="s">
        <v>269</v>
      </c>
      <c r="T162" s="628"/>
      <c r="U162" s="628"/>
      <c r="V162" s="629"/>
      <c r="W162" s="630" t="s">
        <v>279</v>
      </c>
      <c r="X162" s="628" t="s">
        <v>271</v>
      </c>
      <c r="Y162" s="628"/>
    </row>
    <row r="163" spans="1:25" s="13" customFormat="1" ht="15.75">
      <c r="A163" s="18"/>
      <c r="B163" s="829" t="s">
        <v>80</v>
      </c>
      <c r="C163" s="829"/>
      <c r="D163" s="829"/>
      <c r="E163" s="829"/>
      <c r="F163" s="829"/>
      <c r="G163" s="829"/>
      <c r="H163" s="829"/>
      <c r="I163" s="829"/>
      <c r="J163" s="829"/>
      <c r="K163" s="829"/>
      <c r="L163" s="829"/>
      <c r="M163" s="830"/>
      <c r="N163" s="43">
        <v>2</v>
      </c>
      <c r="O163" s="43"/>
      <c r="P163" s="152">
        <v>3</v>
      </c>
      <c r="Q163" s="137" t="s">
        <v>63</v>
      </c>
      <c r="R163" s="19"/>
      <c r="S163" s="19" t="s">
        <v>81</v>
      </c>
      <c r="T163" s="19" t="s">
        <v>82</v>
      </c>
      <c r="U163" s="19" t="s">
        <v>83</v>
      </c>
      <c r="V163" s="36"/>
      <c r="W163" s="154" t="s">
        <v>83</v>
      </c>
      <c r="X163" s="108" t="s">
        <v>82</v>
      </c>
      <c r="Y163" s="108"/>
    </row>
    <row r="164" spans="1:25" s="13" customFormat="1" ht="15.75">
      <c r="A164" s="18"/>
      <c r="B164" s="829" t="s">
        <v>84</v>
      </c>
      <c r="C164" s="829"/>
      <c r="D164" s="829"/>
      <c r="E164" s="829"/>
      <c r="F164" s="829"/>
      <c r="G164" s="829"/>
      <c r="H164" s="829"/>
      <c r="I164" s="829"/>
      <c r="J164" s="829"/>
      <c r="K164" s="829"/>
      <c r="L164" s="829"/>
      <c r="M164" s="830"/>
      <c r="N164" s="43">
        <v>4</v>
      </c>
      <c r="O164" s="43"/>
      <c r="P164" s="152">
        <v>3</v>
      </c>
      <c r="Q164" s="137" t="s">
        <v>82</v>
      </c>
      <c r="R164" s="19"/>
      <c r="S164" s="19" t="s">
        <v>82</v>
      </c>
      <c r="T164" s="19" t="s">
        <v>63</v>
      </c>
      <c r="U164" s="19" t="s">
        <v>83</v>
      </c>
      <c r="V164" s="36"/>
      <c r="W164" s="155" t="s">
        <v>63</v>
      </c>
      <c r="X164" s="59" t="s">
        <v>86</v>
      </c>
      <c r="Y164" s="59" t="s">
        <v>86</v>
      </c>
    </row>
    <row r="165" spans="1:25" s="13" customFormat="1" ht="15.75">
      <c r="A165" s="18"/>
      <c r="B165" s="829" t="s">
        <v>85</v>
      </c>
      <c r="C165" s="829"/>
      <c r="D165" s="829"/>
      <c r="E165" s="829"/>
      <c r="F165" s="829"/>
      <c r="G165" s="829"/>
      <c r="H165" s="829"/>
      <c r="I165" s="829"/>
      <c r="J165" s="829"/>
      <c r="K165" s="829"/>
      <c r="L165" s="829"/>
      <c r="M165" s="830"/>
      <c r="N165" s="43"/>
      <c r="O165" s="43"/>
      <c r="P165" s="152"/>
      <c r="Q165" s="137"/>
      <c r="R165" s="19"/>
      <c r="S165" s="19" t="s">
        <v>83</v>
      </c>
      <c r="T165" s="19" t="s">
        <v>86</v>
      </c>
      <c r="U165" s="19" t="s">
        <v>86</v>
      </c>
      <c r="V165" s="36"/>
      <c r="W165" s="153">
        <v>2</v>
      </c>
      <c r="X165" s="60"/>
      <c r="Y165" s="58"/>
    </row>
    <row r="166" spans="1:25" s="13" customFormat="1" ht="15.75" customHeight="1">
      <c r="A166" s="18"/>
      <c r="B166" s="801" t="s">
        <v>87</v>
      </c>
      <c r="C166" s="801"/>
      <c r="D166" s="801"/>
      <c r="E166" s="801"/>
      <c r="F166" s="801"/>
      <c r="G166" s="801"/>
      <c r="H166" s="801"/>
      <c r="I166" s="801"/>
      <c r="J166" s="801"/>
      <c r="K166" s="801"/>
      <c r="L166" s="801"/>
      <c r="M166" s="802"/>
      <c r="N166" s="833" t="s">
        <v>105</v>
      </c>
      <c r="O166" s="834"/>
      <c r="P166" s="835"/>
      <c r="Q166" s="831" t="s">
        <v>105</v>
      </c>
      <c r="R166" s="832"/>
      <c r="S166" s="832"/>
      <c r="T166" s="824" t="s">
        <v>88</v>
      </c>
      <c r="U166" s="824"/>
      <c r="V166" s="135"/>
      <c r="W166" s="827" t="s">
        <v>105</v>
      </c>
      <c r="X166" s="828"/>
      <c r="Y166" s="468"/>
    </row>
    <row r="167" spans="2:25" ht="15.75">
      <c r="B167" s="44"/>
      <c r="C167" s="45"/>
      <c r="D167" s="45"/>
      <c r="E167" s="44"/>
      <c r="F167" s="44"/>
      <c r="G167" s="44"/>
      <c r="H167" s="44"/>
      <c r="I167" s="44"/>
      <c r="J167" s="46"/>
      <c r="K167" s="46"/>
      <c r="L167" s="46"/>
      <c r="M167" s="151"/>
      <c r="N167" s="906">
        <f>G75+G19+G27+G28+G32+G36+G37+G48+G51+G55+G56+G144+G150</f>
        <v>37.5</v>
      </c>
      <c r="O167" s="903"/>
      <c r="P167" s="907"/>
      <c r="Q167" s="902">
        <f>G40+G43+G44+G45+G64+G65+G71+G76+G81+G88+G109+G114+G115+G116+G119+G122</f>
        <v>43.5</v>
      </c>
      <c r="R167" s="903"/>
      <c r="S167" s="907"/>
      <c r="T167" s="631"/>
      <c r="U167" s="631"/>
      <c r="V167" s="631"/>
      <c r="W167" s="902">
        <f>G13+G68+G82+G83+G89+G90+G105+G106+G138+G141+G147+G155+G156</f>
        <v>39</v>
      </c>
      <c r="X167" s="903"/>
      <c r="Y167" s="907"/>
    </row>
    <row r="168" spans="2:25" ht="15.75">
      <c r="B168" s="44"/>
      <c r="C168" s="45"/>
      <c r="D168" s="45"/>
      <c r="E168" s="44"/>
      <c r="F168" s="44"/>
      <c r="G168" s="44"/>
      <c r="H168" s="44"/>
      <c r="I168" s="44"/>
      <c r="J168" s="46"/>
      <c r="K168" s="46"/>
      <c r="L168" s="46"/>
      <c r="M168" s="46"/>
      <c r="N168" s="902">
        <f>N167+Q167+W167</f>
        <v>120</v>
      </c>
      <c r="O168" s="903"/>
      <c r="P168" s="903"/>
      <c r="Q168" s="903"/>
      <c r="R168" s="903"/>
      <c r="S168" s="903"/>
      <c r="T168" s="903"/>
      <c r="U168" s="903"/>
      <c r="V168" s="903"/>
      <c r="W168" s="904"/>
      <c r="X168" s="904"/>
      <c r="Y168" s="905"/>
    </row>
    <row r="169" spans="2:25" ht="15.75">
      <c r="B169" s="44"/>
      <c r="C169" s="45"/>
      <c r="D169" s="45"/>
      <c r="E169" s="44"/>
      <c r="F169" s="44"/>
      <c r="G169" s="44"/>
      <c r="H169" s="44"/>
      <c r="I169" s="44"/>
      <c r="J169" s="46"/>
      <c r="K169" s="46"/>
      <c r="L169" s="46"/>
      <c r="M169" s="46"/>
      <c r="N169" s="632"/>
      <c r="O169" s="632"/>
      <c r="P169" s="632"/>
      <c r="Q169" s="633"/>
      <c r="R169" s="633"/>
      <c r="S169" s="634"/>
      <c r="T169" s="634"/>
      <c r="U169" s="634"/>
      <c r="V169" s="634"/>
      <c r="W169" s="634"/>
      <c r="X169" s="634"/>
      <c r="Y169" s="634"/>
    </row>
    <row r="170" spans="2:25" ht="15.75">
      <c r="B170" s="44"/>
      <c r="C170" s="45"/>
      <c r="D170" s="45"/>
      <c r="E170" s="44"/>
      <c r="F170" s="44"/>
      <c r="G170" s="44"/>
      <c r="H170" s="44"/>
      <c r="I170" s="44"/>
      <c r="J170" s="46"/>
      <c r="K170" s="46"/>
      <c r="L170" s="46"/>
      <c r="M170" s="46"/>
      <c r="N170" s="46"/>
      <c r="O170" s="46"/>
      <c r="P170" s="46"/>
      <c r="Q170" s="9"/>
      <c r="R170" s="9"/>
      <c r="W170" s="8"/>
      <c r="X170" s="8"/>
      <c r="Y170" s="8"/>
    </row>
    <row r="171" spans="2:25" ht="15.75">
      <c r="B171" s="44"/>
      <c r="C171" s="45"/>
      <c r="D171" s="45"/>
      <c r="E171" s="44"/>
      <c r="F171" s="44"/>
      <c r="G171" s="44"/>
      <c r="H171" s="44"/>
      <c r="I171" s="44"/>
      <c r="J171" s="46"/>
      <c r="K171" s="46"/>
      <c r="L171" s="46"/>
      <c r="M171" s="46"/>
      <c r="N171" s="46"/>
      <c r="O171" s="46"/>
      <c r="P171" s="46"/>
      <c r="Q171" s="9"/>
      <c r="R171" s="9"/>
      <c r="W171" s="8"/>
      <c r="X171" s="8"/>
      <c r="Y171" s="8"/>
    </row>
    <row r="172" spans="2:25" ht="15.75">
      <c r="B172" s="44"/>
      <c r="C172" s="45"/>
      <c r="D172" s="45"/>
      <c r="E172" s="44"/>
      <c r="F172" s="44"/>
      <c r="G172" s="44"/>
      <c r="H172" s="44"/>
      <c r="I172" s="44"/>
      <c r="J172" s="46"/>
      <c r="K172" s="46"/>
      <c r="L172" s="46"/>
      <c r="M172" s="46"/>
      <c r="N172" s="46"/>
      <c r="O172" s="46"/>
      <c r="P172" s="46"/>
      <c r="Q172" s="9"/>
      <c r="R172" s="9"/>
      <c r="W172" s="8"/>
      <c r="X172" s="8"/>
      <c r="Y172" s="8"/>
    </row>
    <row r="173" spans="2:25" ht="15.75">
      <c r="B173" s="44"/>
      <c r="C173" s="45"/>
      <c r="D173" s="45"/>
      <c r="E173" s="44"/>
      <c r="F173" s="44"/>
      <c r="G173" s="44"/>
      <c r="H173" s="44"/>
      <c r="I173" s="44"/>
      <c r="J173" s="46"/>
      <c r="K173" s="46"/>
      <c r="L173" s="46"/>
      <c r="M173" s="46"/>
      <c r="N173" s="46"/>
      <c r="O173" s="46"/>
      <c r="P173" s="46"/>
      <c r="Q173" s="9"/>
      <c r="R173" s="9"/>
      <c r="W173" s="8"/>
      <c r="X173" s="8"/>
      <c r="Y173" s="8"/>
    </row>
    <row r="174" spans="2:25" ht="15.75">
      <c r="B174" s="44"/>
      <c r="C174" s="45"/>
      <c r="D174" s="45"/>
      <c r="E174" s="44"/>
      <c r="F174" s="44"/>
      <c r="G174" s="44"/>
      <c r="H174" s="44"/>
      <c r="I174" s="44"/>
      <c r="J174" s="46"/>
      <c r="K174" s="46"/>
      <c r="L174" s="46"/>
      <c r="M174" s="46"/>
      <c r="N174" s="46"/>
      <c r="O174" s="46"/>
      <c r="P174" s="46"/>
      <c r="Q174" s="9"/>
      <c r="R174" s="9"/>
      <c r="W174" s="8"/>
      <c r="X174" s="8"/>
      <c r="Y174" s="8"/>
    </row>
    <row r="175" spans="23:25" ht="15.75">
      <c r="W175" s="8"/>
      <c r="X175" s="8"/>
      <c r="Y175" s="8"/>
    </row>
    <row r="176" spans="23:25" ht="15.75">
      <c r="W176" s="8"/>
      <c r="X176" s="8"/>
      <c r="Y176" s="8"/>
    </row>
    <row r="177" spans="17:25" ht="15.75">
      <c r="Q177" s="47"/>
      <c r="R177" s="47"/>
      <c r="S177" s="47"/>
      <c r="T177" s="47"/>
      <c r="U177" s="47"/>
      <c r="V177" s="47"/>
      <c r="W177" s="8"/>
      <c r="X177" s="8"/>
      <c r="Y177" s="8"/>
    </row>
    <row r="178" spans="17:25" ht="15.75">
      <c r="Q178" s="9"/>
      <c r="R178" s="9"/>
      <c r="S178" s="9"/>
      <c r="T178" s="9"/>
      <c r="U178" s="9"/>
      <c r="V178" s="9"/>
      <c r="W178" s="8"/>
      <c r="X178" s="8"/>
      <c r="Y178" s="8"/>
    </row>
    <row r="179" spans="17:25" ht="15.75">
      <c r="Q179" s="9"/>
      <c r="R179" s="9"/>
      <c r="S179" s="9"/>
      <c r="T179" s="9"/>
      <c r="U179" s="9"/>
      <c r="V179" s="9"/>
      <c r="W179" s="8"/>
      <c r="X179" s="8"/>
      <c r="Y179" s="8"/>
    </row>
    <row r="180" spans="17:25" ht="15.75">
      <c r="Q180" s="9"/>
      <c r="R180" s="9"/>
      <c r="S180" s="9"/>
      <c r="T180" s="9"/>
      <c r="U180" s="9"/>
      <c r="V180" s="9"/>
      <c r="W180" s="8"/>
      <c r="X180" s="8"/>
      <c r="Y180" s="8"/>
    </row>
    <row r="181" spans="23:25" ht="15.75">
      <c r="W181" s="8"/>
      <c r="X181" s="8"/>
      <c r="Y181" s="8"/>
    </row>
    <row r="182" spans="23:25" ht="15.75">
      <c r="W182" s="8"/>
      <c r="X182" s="8"/>
      <c r="Y182" s="8"/>
    </row>
    <row r="183" spans="23:25" ht="15.75">
      <c r="W183" s="8"/>
      <c r="X183" s="8"/>
      <c r="Y183" s="8"/>
    </row>
    <row r="184" spans="23:25" ht="15.75">
      <c r="W184" s="8"/>
      <c r="X184" s="8"/>
      <c r="Y184" s="8"/>
    </row>
    <row r="185" spans="23:25" ht="15.75">
      <c r="W185" s="8"/>
      <c r="X185" s="8"/>
      <c r="Y185" s="8"/>
    </row>
    <row r="186" spans="23:25" ht="15.75">
      <c r="W186" s="8"/>
      <c r="X186" s="8"/>
      <c r="Y186" s="8"/>
    </row>
    <row r="187" spans="23:25" ht="15.75">
      <c r="W187" s="8"/>
      <c r="X187" s="8"/>
      <c r="Y187" s="8"/>
    </row>
    <row r="188" spans="23:25" ht="15.75">
      <c r="W188" s="8"/>
      <c r="X188" s="8"/>
      <c r="Y188" s="8"/>
    </row>
    <row r="189" spans="23:25" ht="15.75">
      <c r="W189" s="8"/>
      <c r="X189" s="8"/>
      <c r="Y189" s="8"/>
    </row>
    <row r="190" spans="23:25" ht="15.75">
      <c r="W190" s="8"/>
      <c r="X190" s="8"/>
      <c r="Y190" s="8"/>
    </row>
    <row r="191" spans="23:25" ht="15.75">
      <c r="W191" s="8"/>
      <c r="X191" s="8"/>
      <c r="Y191" s="8"/>
    </row>
    <row r="192" spans="23:25" ht="15.75">
      <c r="W192" s="8"/>
      <c r="X192" s="8"/>
      <c r="Y192" s="8"/>
    </row>
    <row r="193" spans="23:25" ht="15.75">
      <c r="W193" s="8"/>
      <c r="X193" s="8"/>
      <c r="Y193" s="8"/>
    </row>
    <row r="194" spans="23:25" ht="15.75">
      <c r="W194" s="8"/>
      <c r="X194" s="8"/>
      <c r="Y194" s="8"/>
    </row>
    <row r="195" spans="23:25" ht="15.75">
      <c r="W195" s="8"/>
      <c r="X195" s="8"/>
      <c r="Y195" s="8"/>
    </row>
    <row r="196" spans="23:25" ht="15.75">
      <c r="W196" s="8"/>
      <c r="X196" s="8"/>
      <c r="Y196" s="8"/>
    </row>
    <row r="197" spans="23:25" ht="15.75">
      <c r="W197" s="8"/>
      <c r="X197" s="8"/>
      <c r="Y197" s="8"/>
    </row>
    <row r="198" spans="23:25" ht="15.75">
      <c r="W198" s="8"/>
      <c r="X198" s="8"/>
      <c r="Y198" s="8"/>
    </row>
    <row r="199" spans="23:25" ht="15.75">
      <c r="W199" s="8"/>
      <c r="X199" s="8"/>
      <c r="Y199" s="8"/>
    </row>
    <row r="200" spans="23:25" ht="15.75">
      <c r="W200" s="8"/>
      <c r="X200" s="8"/>
      <c r="Y200" s="8"/>
    </row>
    <row r="201" spans="23:25" ht="15.75">
      <c r="W201" s="8"/>
      <c r="X201" s="8"/>
      <c r="Y201" s="8"/>
    </row>
    <row r="202" spans="23:25" ht="15.75">
      <c r="W202" s="8"/>
      <c r="X202" s="8"/>
      <c r="Y202" s="8"/>
    </row>
    <row r="203" spans="23:25" ht="15.75">
      <c r="W203" s="8"/>
      <c r="X203" s="8"/>
      <c r="Y203" s="8"/>
    </row>
    <row r="204" spans="23:25" ht="15.75">
      <c r="W204" s="8"/>
      <c r="X204" s="8"/>
      <c r="Y204" s="8"/>
    </row>
    <row r="205" spans="23:25" ht="15.75">
      <c r="W205" s="8"/>
      <c r="X205" s="8"/>
      <c r="Y205" s="8"/>
    </row>
    <row r="206" spans="23:25" ht="15.75">
      <c r="W206" s="8"/>
      <c r="X206" s="8"/>
      <c r="Y206" s="8"/>
    </row>
    <row r="207" spans="23:25" ht="15.75">
      <c r="W207" s="8"/>
      <c r="X207" s="8"/>
      <c r="Y207" s="8"/>
    </row>
    <row r="208" spans="23:25" ht="15.75">
      <c r="W208" s="8"/>
      <c r="X208" s="8"/>
      <c r="Y208" s="8"/>
    </row>
    <row r="209" spans="23:25" ht="15.75">
      <c r="W209" s="8"/>
      <c r="X209" s="8"/>
      <c r="Y209" s="8"/>
    </row>
    <row r="210" spans="23:25" ht="15.75">
      <c r="W210" s="8"/>
      <c r="X210" s="8"/>
      <c r="Y210" s="8"/>
    </row>
    <row r="211" spans="23:25" ht="15.75">
      <c r="W211" s="8"/>
      <c r="X211" s="8"/>
      <c r="Y211" s="8"/>
    </row>
    <row r="212" spans="23:25" ht="15.75">
      <c r="W212" s="8"/>
      <c r="X212" s="8"/>
      <c r="Y212" s="8"/>
    </row>
    <row r="213" spans="23:25" ht="15.75">
      <c r="W213" s="8"/>
      <c r="X213" s="8"/>
      <c r="Y213" s="8"/>
    </row>
    <row r="214" spans="23:25" ht="15.75">
      <c r="W214" s="8"/>
      <c r="X214" s="8"/>
      <c r="Y214" s="8"/>
    </row>
    <row r="215" spans="23:25" ht="15.75">
      <c r="W215" s="8"/>
      <c r="X215" s="8"/>
      <c r="Y215" s="8"/>
    </row>
    <row r="216" spans="23:25" ht="15.75">
      <c r="W216" s="8"/>
      <c r="X216" s="8"/>
      <c r="Y216" s="8"/>
    </row>
    <row r="217" spans="23:25" ht="15.75">
      <c r="W217" s="8"/>
      <c r="X217" s="8"/>
      <c r="Y217" s="8"/>
    </row>
    <row r="218" spans="23:25" ht="15.75">
      <c r="W218" s="8"/>
      <c r="X218" s="8"/>
      <c r="Y218" s="8"/>
    </row>
    <row r="219" spans="23:25" ht="15.75">
      <c r="W219" s="8"/>
      <c r="X219" s="8"/>
      <c r="Y219" s="8"/>
    </row>
    <row r="220" spans="23:25" ht="15.75">
      <c r="W220" s="8"/>
      <c r="X220" s="8"/>
      <c r="Y220" s="8"/>
    </row>
    <row r="221" spans="23:25" ht="15.75">
      <c r="W221" s="8"/>
      <c r="X221" s="8"/>
      <c r="Y221" s="8"/>
    </row>
    <row r="222" spans="23:25" ht="15.75">
      <c r="W222" s="8"/>
      <c r="X222" s="8"/>
      <c r="Y222" s="8"/>
    </row>
    <row r="223" spans="23:25" ht="15.75">
      <c r="W223" s="8"/>
      <c r="X223" s="8"/>
      <c r="Y223" s="8"/>
    </row>
    <row r="224" spans="23:25" ht="15.75">
      <c r="W224" s="8"/>
      <c r="X224" s="8"/>
      <c r="Y224" s="8"/>
    </row>
    <row r="225" spans="23:25" ht="15.75">
      <c r="W225" s="8"/>
      <c r="X225" s="8"/>
      <c r="Y225" s="8"/>
    </row>
    <row r="226" spans="23:25" ht="15.75">
      <c r="W226" s="8"/>
      <c r="X226" s="8"/>
      <c r="Y226" s="8"/>
    </row>
    <row r="227" spans="23:25" ht="15.75">
      <c r="W227" s="8"/>
      <c r="X227" s="8"/>
      <c r="Y227" s="8"/>
    </row>
    <row r="228" spans="23:25" ht="15.75">
      <c r="W228" s="8"/>
      <c r="X228" s="8"/>
      <c r="Y228" s="8"/>
    </row>
    <row r="229" spans="23:25" ht="15.75">
      <c r="W229" s="8"/>
      <c r="X229" s="8"/>
      <c r="Y229" s="8"/>
    </row>
    <row r="230" spans="23:25" ht="15.75">
      <c r="W230" s="8"/>
      <c r="X230" s="8"/>
      <c r="Y230" s="8"/>
    </row>
    <row r="231" spans="23:25" ht="15.75">
      <c r="W231" s="8"/>
      <c r="X231" s="8"/>
      <c r="Y231" s="8"/>
    </row>
    <row r="232" spans="23:25" ht="15.75">
      <c r="W232" s="8"/>
      <c r="X232" s="8"/>
      <c r="Y232" s="8"/>
    </row>
    <row r="233" spans="23:25" ht="15.75">
      <c r="W233" s="8"/>
      <c r="X233" s="8"/>
      <c r="Y233" s="8"/>
    </row>
    <row r="234" spans="23:25" ht="15.75">
      <c r="W234" s="8"/>
      <c r="X234" s="8"/>
      <c r="Y234" s="8"/>
    </row>
    <row r="235" spans="23:25" ht="15.75">
      <c r="W235" s="8"/>
      <c r="X235" s="8"/>
      <c r="Y235" s="8"/>
    </row>
    <row r="236" spans="23:25" ht="15.75">
      <c r="W236" s="8"/>
      <c r="X236" s="8"/>
      <c r="Y236" s="8"/>
    </row>
    <row r="237" spans="23:25" ht="15.75">
      <c r="W237" s="8"/>
      <c r="X237" s="8"/>
      <c r="Y237" s="8"/>
    </row>
    <row r="238" spans="23:25" ht="15.75">
      <c r="W238" s="8"/>
      <c r="X238" s="8"/>
      <c r="Y238" s="8"/>
    </row>
    <row r="239" spans="23:25" ht="15.75">
      <c r="W239" s="8"/>
      <c r="X239" s="8"/>
      <c r="Y239" s="8"/>
    </row>
    <row r="240" spans="23:25" ht="15.75">
      <c r="W240" s="8"/>
      <c r="X240" s="8"/>
      <c r="Y240" s="8"/>
    </row>
    <row r="241" spans="23:25" ht="15.75">
      <c r="W241" s="8"/>
      <c r="X241" s="8"/>
      <c r="Y241" s="8"/>
    </row>
    <row r="242" spans="23:25" ht="15.75">
      <c r="W242" s="8"/>
      <c r="X242" s="8"/>
      <c r="Y242" s="8"/>
    </row>
    <row r="243" spans="23:25" ht="15.75">
      <c r="W243" s="8"/>
      <c r="X243" s="8"/>
      <c r="Y243" s="8"/>
    </row>
    <row r="244" spans="23:25" ht="15.75">
      <c r="W244" s="8"/>
      <c r="X244" s="8"/>
      <c r="Y244" s="8"/>
    </row>
    <row r="245" spans="23:25" ht="15.75">
      <c r="W245" s="8"/>
      <c r="X245" s="8"/>
      <c r="Y245" s="8"/>
    </row>
    <row r="246" spans="23:25" ht="15.75">
      <c r="W246" s="8"/>
      <c r="X246" s="8"/>
      <c r="Y246" s="8"/>
    </row>
    <row r="247" spans="23:25" ht="15.75">
      <c r="W247" s="8"/>
      <c r="X247" s="8"/>
      <c r="Y247" s="8"/>
    </row>
    <row r="248" spans="23:25" ht="15.75">
      <c r="W248" s="8"/>
      <c r="X248" s="8"/>
      <c r="Y248" s="8"/>
    </row>
    <row r="249" spans="23:25" ht="15.75">
      <c r="W249" s="8"/>
      <c r="X249" s="8"/>
      <c r="Y249" s="8"/>
    </row>
    <row r="250" spans="23:25" ht="15.75">
      <c r="W250" s="8"/>
      <c r="X250" s="8"/>
      <c r="Y250" s="8"/>
    </row>
    <row r="251" spans="23:25" ht="15.75">
      <c r="W251" s="8"/>
      <c r="X251" s="8"/>
      <c r="Y251" s="8"/>
    </row>
    <row r="252" spans="23:25" ht="15.75">
      <c r="W252" s="8"/>
      <c r="X252" s="8"/>
      <c r="Y252" s="8"/>
    </row>
    <row r="253" spans="23:25" ht="15.75">
      <c r="W253" s="8"/>
      <c r="X253" s="8"/>
      <c r="Y253" s="8"/>
    </row>
    <row r="254" spans="23:25" ht="15.75">
      <c r="W254" s="8"/>
      <c r="X254" s="8"/>
      <c r="Y254" s="8"/>
    </row>
    <row r="255" spans="23:25" ht="15.75">
      <c r="W255" s="8"/>
      <c r="X255" s="8"/>
      <c r="Y255" s="8"/>
    </row>
    <row r="256" spans="23:25" ht="15.75">
      <c r="W256" s="8"/>
      <c r="X256" s="8"/>
      <c r="Y256" s="8"/>
    </row>
    <row r="257" spans="23:25" ht="15.75">
      <c r="W257" s="8"/>
      <c r="X257" s="8"/>
      <c r="Y257" s="8"/>
    </row>
    <row r="258" spans="23:25" ht="15.75">
      <c r="W258" s="8"/>
      <c r="X258" s="8"/>
      <c r="Y258" s="8"/>
    </row>
    <row r="259" spans="23:25" ht="15.75">
      <c r="W259" s="8"/>
      <c r="X259" s="8"/>
      <c r="Y259" s="8"/>
    </row>
    <row r="260" spans="23:25" ht="15.75">
      <c r="W260" s="8"/>
      <c r="X260" s="8"/>
      <c r="Y260" s="8"/>
    </row>
    <row r="261" spans="23:25" ht="15.75">
      <c r="W261" s="8"/>
      <c r="X261" s="8"/>
      <c r="Y261" s="8"/>
    </row>
    <row r="262" spans="23:25" ht="15.75">
      <c r="W262" s="8"/>
      <c r="X262" s="8"/>
      <c r="Y262" s="8"/>
    </row>
    <row r="263" spans="23:25" ht="15.75">
      <c r="W263" s="8"/>
      <c r="X263" s="8"/>
      <c r="Y263" s="8"/>
    </row>
    <row r="264" spans="23:25" ht="15.75">
      <c r="W264" s="8"/>
      <c r="X264" s="8"/>
      <c r="Y264" s="8"/>
    </row>
    <row r="265" spans="23:25" ht="15.75">
      <c r="W265" s="8"/>
      <c r="X265" s="8"/>
      <c r="Y265" s="8"/>
    </row>
    <row r="266" spans="23:25" ht="15.75">
      <c r="W266" s="8"/>
      <c r="X266" s="8"/>
      <c r="Y266" s="8"/>
    </row>
    <row r="267" spans="23:25" ht="15.75">
      <c r="W267" s="8"/>
      <c r="X267" s="8"/>
      <c r="Y267" s="8"/>
    </row>
    <row r="268" spans="23:25" ht="15.75">
      <c r="W268" s="8"/>
      <c r="X268" s="8"/>
      <c r="Y268" s="8"/>
    </row>
    <row r="269" spans="23:25" ht="15.75">
      <c r="W269" s="8"/>
      <c r="X269" s="8"/>
      <c r="Y269" s="8"/>
    </row>
    <row r="270" spans="23:25" ht="15.75">
      <c r="W270" s="8"/>
      <c r="X270" s="8"/>
      <c r="Y270" s="8"/>
    </row>
    <row r="271" spans="23:25" ht="15.75">
      <c r="W271" s="8"/>
      <c r="X271" s="8"/>
      <c r="Y271" s="8"/>
    </row>
    <row r="272" spans="23:25" ht="15.75">
      <c r="W272" s="8"/>
      <c r="X272" s="8"/>
      <c r="Y272" s="8"/>
    </row>
    <row r="273" spans="23:25" ht="15.75">
      <c r="W273" s="8"/>
      <c r="X273" s="8"/>
      <c r="Y273" s="8"/>
    </row>
    <row r="274" spans="23:25" ht="15.75">
      <c r="W274" s="8"/>
      <c r="X274" s="8"/>
      <c r="Y274" s="8"/>
    </row>
    <row r="275" spans="23:25" ht="15.75">
      <c r="W275" s="8"/>
      <c r="X275" s="8"/>
      <c r="Y275" s="8"/>
    </row>
    <row r="276" spans="23:25" ht="15.75">
      <c r="W276" s="8"/>
      <c r="X276" s="8"/>
      <c r="Y276" s="8"/>
    </row>
    <row r="277" spans="23:25" ht="15.75">
      <c r="W277" s="8"/>
      <c r="X277" s="8"/>
      <c r="Y277" s="8"/>
    </row>
    <row r="278" spans="23:25" ht="15.75">
      <c r="W278" s="8"/>
      <c r="X278" s="8"/>
      <c r="Y278" s="8"/>
    </row>
    <row r="279" spans="23:25" ht="15.75">
      <c r="W279" s="8"/>
      <c r="X279" s="8"/>
      <c r="Y279" s="8"/>
    </row>
    <row r="280" spans="23:25" ht="15.75">
      <c r="W280" s="8"/>
      <c r="X280" s="8"/>
      <c r="Y280" s="8"/>
    </row>
    <row r="281" spans="23:25" ht="15.75">
      <c r="W281" s="8"/>
      <c r="X281" s="8"/>
      <c r="Y281" s="8"/>
    </row>
    <row r="282" spans="23:25" ht="15.75">
      <c r="W282" s="8"/>
      <c r="X282" s="8"/>
      <c r="Y282" s="8"/>
    </row>
    <row r="283" spans="23:25" ht="15.75">
      <c r="W283" s="8"/>
      <c r="X283" s="8"/>
      <c r="Y283" s="8"/>
    </row>
    <row r="284" spans="23:25" ht="15.75">
      <c r="W284" s="8"/>
      <c r="X284" s="8"/>
      <c r="Y284" s="8"/>
    </row>
    <row r="285" spans="23:25" ht="15.75">
      <c r="W285" s="8"/>
      <c r="X285" s="8"/>
      <c r="Y285" s="8"/>
    </row>
    <row r="286" spans="23:25" ht="15.75">
      <c r="W286" s="8"/>
      <c r="X286" s="8"/>
      <c r="Y286" s="8"/>
    </row>
    <row r="287" spans="23:25" ht="15.75">
      <c r="W287" s="8"/>
      <c r="X287" s="8"/>
      <c r="Y287" s="8"/>
    </row>
    <row r="288" spans="23:25" ht="15.75">
      <c r="W288" s="8"/>
      <c r="X288" s="8"/>
      <c r="Y288" s="8"/>
    </row>
    <row r="289" spans="23:25" ht="15.75">
      <c r="W289" s="8"/>
      <c r="X289" s="8"/>
      <c r="Y289" s="8"/>
    </row>
    <row r="290" spans="23:25" ht="15.75">
      <c r="W290" s="8"/>
      <c r="X290" s="8"/>
      <c r="Y290" s="8"/>
    </row>
    <row r="291" spans="23:25" ht="15.75">
      <c r="W291" s="8"/>
      <c r="X291" s="8"/>
      <c r="Y291" s="8"/>
    </row>
    <row r="292" spans="23:25" ht="15.75">
      <c r="W292" s="8"/>
      <c r="X292" s="8"/>
      <c r="Y292" s="8"/>
    </row>
    <row r="293" spans="23:25" ht="15.75">
      <c r="W293" s="8"/>
      <c r="X293" s="8"/>
      <c r="Y293" s="8"/>
    </row>
    <row r="294" spans="23:25" ht="15.75">
      <c r="W294" s="8"/>
      <c r="X294" s="8"/>
      <c r="Y294" s="8"/>
    </row>
    <row r="295" spans="23:25" ht="15.75">
      <c r="W295" s="8"/>
      <c r="X295" s="8"/>
      <c r="Y295" s="8"/>
    </row>
    <row r="296" spans="23:25" ht="15.75">
      <c r="W296" s="8"/>
      <c r="X296" s="8"/>
      <c r="Y296" s="8"/>
    </row>
    <row r="297" spans="23:25" ht="15.75">
      <c r="W297" s="8"/>
      <c r="X297" s="8"/>
      <c r="Y297" s="8"/>
    </row>
    <row r="298" spans="23:25" ht="15.75">
      <c r="W298" s="8"/>
      <c r="X298" s="8"/>
      <c r="Y298" s="8"/>
    </row>
    <row r="299" spans="23:25" ht="15.75">
      <c r="W299" s="8"/>
      <c r="X299" s="8"/>
      <c r="Y299" s="8"/>
    </row>
    <row r="300" spans="23:25" ht="15.75">
      <c r="W300" s="8"/>
      <c r="X300" s="8"/>
      <c r="Y300" s="8"/>
    </row>
    <row r="301" spans="23:25" ht="15.75">
      <c r="W301" s="8"/>
      <c r="X301" s="8"/>
      <c r="Y301" s="8"/>
    </row>
    <row r="302" spans="23:25" ht="15.75">
      <c r="W302" s="8"/>
      <c r="X302" s="8"/>
      <c r="Y302" s="8"/>
    </row>
    <row r="303" spans="23:25" ht="15.75">
      <c r="W303" s="8"/>
      <c r="X303" s="8"/>
      <c r="Y303" s="8"/>
    </row>
    <row r="304" spans="23:25" ht="15.75">
      <c r="W304" s="8"/>
      <c r="X304" s="8"/>
      <c r="Y304" s="8"/>
    </row>
    <row r="305" spans="23:25" ht="15.75">
      <c r="W305" s="8"/>
      <c r="X305" s="8"/>
      <c r="Y305" s="8"/>
    </row>
    <row r="306" spans="23:25" ht="15.75">
      <c r="W306" s="8"/>
      <c r="X306" s="8"/>
      <c r="Y306" s="8"/>
    </row>
    <row r="307" spans="23:25" ht="15.75">
      <c r="W307" s="8"/>
      <c r="X307" s="8"/>
      <c r="Y307" s="8"/>
    </row>
    <row r="308" spans="23:25" ht="15.75">
      <c r="W308" s="8"/>
      <c r="X308" s="8"/>
      <c r="Y308" s="8"/>
    </row>
    <row r="309" spans="23:25" ht="15.75">
      <c r="W309" s="8"/>
      <c r="X309" s="8"/>
      <c r="Y309" s="8"/>
    </row>
    <row r="310" spans="23:25" ht="15.75">
      <c r="W310" s="8"/>
      <c r="X310" s="8"/>
      <c r="Y310" s="8"/>
    </row>
    <row r="311" spans="23:25" ht="15.75">
      <c r="W311" s="8"/>
      <c r="X311" s="8"/>
      <c r="Y311" s="8"/>
    </row>
    <row r="312" spans="23:25" ht="15.75">
      <c r="W312" s="8"/>
      <c r="X312" s="8"/>
      <c r="Y312" s="8"/>
    </row>
    <row r="313" spans="23:25" ht="15.75">
      <c r="W313" s="8"/>
      <c r="X313" s="8"/>
      <c r="Y313" s="8"/>
    </row>
    <row r="314" spans="23:25" ht="15.75">
      <c r="W314" s="8"/>
      <c r="X314" s="8"/>
      <c r="Y314" s="8"/>
    </row>
    <row r="315" spans="23:25" ht="15.75">
      <c r="W315" s="8"/>
      <c r="X315" s="8"/>
      <c r="Y315" s="8"/>
    </row>
    <row r="316" spans="23:25" ht="15.75">
      <c r="W316" s="8"/>
      <c r="X316" s="8"/>
      <c r="Y316" s="8"/>
    </row>
    <row r="317" spans="23:25" ht="15.75">
      <c r="W317" s="8"/>
      <c r="X317" s="8"/>
      <c r="Y317" s="8"/>
    </row>
    <row r="318" spans="23:25" ht="15.75">
      <c r="W318" s="8"/>
      <c r="X318" s="8"/>
      <c r="Y318" s="8"/>
    </row>
    <row r="319" spans="23:25" ht="15.75">
      <c r="W319" s="8"/>
      <c r="X319" s="8"/>
      <c r="Y319" s="8"/>
    </row>
    <row r="320" spans="23:25" ht="15.75">
      <c r="W320" s="8"/>
      <c r="X320" s="8"/>
      <c r="Y320" s="8"/>
    </row>
    <row r="321" spans="23:25" ht="15.75">
      <c r="W321" s="8"/>
      <c r="X321" s="8"/>
      <c r="Y321" s="8"/>
    </row>
    <row r="322" spans="23:25" ht="15.75">
      <c r="W322" s="8"/>
      <c r="X322" s="8"/>
      <c r="Y322" s="8"/>
    </row>
    <row r="323" spans="23:25" ht="15.75">
      <c r="W323" s="8"/>
      <c r="X323" s="8"/>
      <c r="Y323" s="8"/>
    </row>
    <row r="324" spans="23:25" ht="15.75">
      <c r="W324" s="8"/>
      <c r="X324" s="8"/>
      <c r="Y324" s="8"/>
    </row>
    <row r="325" spans="23:25" ht="15.75">
      <c r="W325" s="8"/>
      <c r="X325" s="8"/>
      <c r="Y325" s="8"/>
    </row>
    <row r="326" spans="23:25" ht="15.75">
      <c r="W326" s="8"/>
      <c r="X326" s="8"/>
      <c r="Y326" s="8"/>
    </row>
    <row r="327" spans="23:25" ht="15.75">
      <c r="W327" s="8"/>
      <c r="X327" s="8"/>
      <c r="Y327" s="8"/>
    </row>
    <row r="328" spans="23:25" ht="15.75">
      <c r="W328" s="8"/>
      <c r="X328" s="8"/>
      <c r="Y328" s="8"/>
    </row>
    <row r="329" spans="23:25" ht="15.75">
      <c r="W329" s="8"/>
      <c r="X329" s="8"/>
      <c r="Y329" s="8"/>
    </row>
    <row r="330" spans="23:25" ht="15.75">
      <c r="W330" s="8"/>
      <c r="X330" s="8"/>
      <c r="Y330" s="8"/>
    </row>
    <row r="331" spans="23:25" ht="15.75">
      <c r="W331" s="8"/>
      <c r="X331" s="8"/>
      <c r="Y331" s="8"/>
    </row>
    <row r="332" spans="23:25" ht="15.75">
      <c r="W332" s="8"/>
      <c r="X332" s="8"/>
      <c r="Y332" s="8"/>
    </row>
    <row r="333" spans="23:25" ht="15.75">
      <c r="W333" s="8"/>
      <c r="X333" s="8"/>
      <c r="Y333" s="8"/>
    </row>
    <row r="334" spans="23:25" ht="15.75">
      <c r="W334" s="8"/>
      <c r="X334" s="8"/>
      <c r="Y334" s="8"/>
    </row>
    <row r="335" spans="23:25" ht="15.75">
      <c r="W335" s="8"/>
      <c r="X335" s="8"/>
      <c r="Y335" s="8"/>
    </row>
    <row r="336" spans="23:25" ht="15.75">
      <c r="W336" s="8"/>
      <c r="X336" s="8"/>
      <c r="Y336" s="8"/>
    </row>
    <row r="337" spans="23:25" ht="15.75">
      <c r="W337" s="8"/>
      <c r="X337" s="8"/>
      <c r="Y337" s="8"/>
    </row>
    <row r="338" spans="23:25" ht="15.75">
      <c r="W338" s="8"/>
      <c r="X338" s="8"/>
      <c r="Y338" s="8"/>
    </row>
    <row r="339" spans="23:25" ht="15.75">
      <c r="W339" s="8"/>
      <c r="X339" s="8"/>
      <c r="Y339" s="8"/>
    </row>
    <row r="340" spans="23:25" ht="15.75">
      <c r="W340" s="8"/>
      <c r="X340" s="8"/>
      <c r="Y340" s="8"/>
    </row>
    <row r="341" spans="23:25" ht="15.75">
      <c r="W341" s="8"/>
      <c r="X341" s="8"/>
      <c r="Y341" s="8"/>
    </row>
    <row r="342" spans="23:25" ht="15.75">
      <c r="W342" s="8"/>
      <c r="X342" s="8"/>
      <c r="Y342" s="8"/>
    </row>
    <row r="343" spans="23:25" ht="15.75">
      <c r="W343" s="8"/>
      <c r="X343" s="8"/>
      <c r="Y343" s="8"/>
    </row>
    <row r="344" spans="23:25" ht="15.75">
      <c r="W344" s="8"/>
      <c r="X344" s="8"/>
      <c r="Y344" s="8"/>
    </row>
    <row r="345" spans="23:25" ht="15.75">
      <c r="W345" s="8"/>
      <c r="X345" s="8"/>
      <c r="Y345" s="8"/>
    </row>
    <row r="346" spans="23:25" ht="15.75">
      <c r="W346" s="8"/>
      <c r="X346" s="8"/>
      <c r="Y346" s="8"/>
    </row>
    <row r="347" spans="23:25" ht="15.75">
      <c r="W347" s="8"/>
      <c r="X347" s="8"/>
      <c r="Y347" s="8"/>
    </row>
    <row r="348" spans="23:25" ht="15.75">
      <c r="W348" s="8"/>
      <c r="X348" s="8"/>
      <c r="Y348" s="8"/>
    </row>
    <row r="349" spans="23:25" ht="15.75">
      <c r="W349" s="8"/>
      <c r="X349" s="8"/>
      <c r="Y349" s="8"/>
    </row>
    <row r="350" spans="23:25" ht="15.75">
      <c r="W350" s="8"/>
      <c r="X350" s="8"/>
      <c r="Y350" s="8"/>
    </row>
    <row r="351" spans="23:25" ht="15.75">
      <c r="W351" s="8"/>
      <c r="X351" s="8"/>
      <c r="Y351" s="8"/>
    </row>
    <row r="352" spans="23:25" ht="15.75">
      <c r="W352" s="8"/>
      <c r="X352" s="8"/>
      <c r="Y352" s="8"/>
    </row>
    <row r="353" spans="23:25" ht="15.75">
      <c r="W353" s="8"/>
      <c r="X353" s="8"/>
      <c r="Y353" s="8"/>
    </row>
    <row r="354" spans="23:25" ht="15.75">
      <c r="W354" s="8"/>
      <c r="X354" s="8"/>
      <c r="Y354" s="8"/>
    </row>
    <row r="355" spans="23:25" ht="15.75">
      <c r="W355" s="8"/>
      <c r="X355" s="8"/>
      <c r="Y355" s="8"/>
    </row>
    <row r="356" spans="23:25" ht="15.75">
      <c r="W356" s="8"/>
      <c r="X356" s="8"/>
      <c r="Y356" s="8"/>
    </row>
    <row r="357" spans="23:25" ht="15.75">
      <c r="W357" s="8"/>
      <c r="X357" s="8"/>
      <c r="Y357" s="8"/>
    </row>
    <row r="358" spans="23:25" ht="15.75">
      <c r="W358" s="8"/>
      <c r="X358" s="8"/>
      <c r="Y358" s="8"/>
    </row>
    <row r="359" spans="23:25" ht="15.75">
      <c r="W359" s="8"/>
      <c r="X359" s="8"/>
      <c r="Y359" s="8"/>
    </row>
    <row r="360" spans="23:25" ht="15.75">
      <c r="W360" s="8"/>
      <c r="X360" s="8"/>
      <c r="Y360" s="8"/>
    </row>
    <row r="361" spans="23:25" ht="15.75">
      <c r="W361" s="8"/>
      <c r="X361" s="8"/>
      <c r="Y361" s="8"/>
    </row>
    <row r="362" spans="23:25" ht="15.75">
      <c r="W362" s="8"/>
      <c r="X362" s="8"/>
      <c r="Y362" s="8"/>
    </row>
    <row r="363" spans="23:25" ht="15.75">
      <c r="W363" s="8"/>
      <c r="X363" s="8"/>
      <c r="Y363" s="8"/>
    </row>
    <row r="364" spans="23:25" ht="15.75">
      <c r="W364" s="8"/>
      <c r="X364" s="8"/>
      <c r="Y364" s="8"/>
    </row>
    <row r="365" spans="23:25" ht="15.75">
      <c r="W365" s="8"/>
      <c r="X365" s="8"/>
      <c r="Y365" s="8"/>
    </row>
    <row r="366" spans="23:25" ht="15.75">
      <c r="W366" s="8"/>
      <c r="X366" s="8"/>
      <c r="Y366" s="8"/>
    </row>
    <row r="367" spans="23:25" ht="15.75">
      <c r="W367" s="8"/>
      <c r="X367" s="8"/>
      <c r="Y367" s="8"/>
    </row>
    <row r="368" spans="23:25" ht="15.75">
      <c r="W368" s="8"/>
      <c r="X368" s="8"/>
      <c r="Y368" s="8"/>
    </row>
    <row r="369" spans="23:25" ht="15.75">
      <c r="W369" s="8"/>
      <c r="X369" s="8"/>
      <c r="Y369" s="8"/>
    </row>
    <row r="370" spans="23:25" ht="15.75">
      <c r="W370" s="8"/>
      <c r="X370" s="8"/>
      <c r="Y370" s="8"/>
    </row>
    <row r="371" spans="23:25" ht="15.75">
      <c r="W371" s="8"/>
      <c r="X371" s="8"/>
      <c r="Y371" s="8"/>
    </row>
    <row r="372" spans="23:25" ht="15.75">
      <c r="W372" s="8"/>
      <c r="X372" s="8"/>
      <c r="Y372" s="8"/>
    </row>
    <row r="373" spans="23:25" ht="15.75">
      <c r="W373" s="8"/>
      <c r="X373" s="8"/>
      <c r="Y373" s="8"/>
    </row>
    <row r="374" spans="23:25" ht="15.75">
      <c r="W374" s="8"/>
      <c r="X374" s="8"/>
      <c r="Y374" s="8"/>
    </row>
    <row r="375" spans="23:25" ht="15.75">
      <c r="W375" s="8"/>
      <c r="X375" s="8"/>
      <c r="Y375" s="8"/>
    </row>
    <row r="376" spans="23:25" ht="15.75">
      <c r="W376" s="8"/>
      <c r="X376" s="8"/>
      <c r="Y376" s="8"/>
    </row>
    <row r="377" spans="23:25" ht="15.75">
      <c r="W377" s="8"/>
      <c r="X377" s="8"/>
      <c r="Y377" s="8"/>
    </row>
    <row r="378" spans="23:25" ht="15.75">
      <c r="W378" s="8"/>
      <c r="X378" s="8"/>
      <c r="Y378" s="8"/>
    </row>
    <row r="379" spans="23:25" ht="15.75">
      <c r="W379" s="8"/>
      <c r="X379" s="8"/>
      <c r="Y379" s="8"/>
    </row>
    <row r="380" spans="23:25" ht="15.75">
      <c r="W380" s="8"/>
      <c r="X380" s="8"/>
      <c r="Y380" s="8"/>
    </row>
    <row r="381" spans="23:25" ht="15.75">
      <c r="W381" s="8"/>
      <c r="X381" s="8"/>
      <c r="Y381" s="8"/>
    </row>
    <row r="382" spans="23:25" ht="15.75">
      <c r="W382" s="8"/>
      <c r="X382" s="8"/>
      <c r="Y382" s="8"/>
    </row>
    <row r="383" spans="23:25" ht="15.75">
      <c r="W383" s="8"/>
      <c r="X383" s="8"/>
      <c r="Y383" s="8"/>
    </row>
    <row r="384" spans="23:25" ht="15.75">
      <c r="W384" s="8"/>
      <c r="X384" s="8"/>
      <c r="Y384" s="8"/>
    </row>
    <row r="385" spans="23:25" ht="15.75">
      <c r="W385" s="8"/>
      <c r="X385" s="8"/>
      <c r="Y385" s="8"/>
    </row>
    <row r="386" spans="23:25" ht="15.75">
      <c r="W386" s="8"/>
      <c r="X386" s="8"/>
      <c r="Y386" s="8"/>
    </row>
    <row r="387" spans="23:25" ht="15.75">
      <c r="W387" s="8"/>
      <c r="X387" s="8"/>
      <c r="Y387" s="8"/>
    </row>
    <row r="388" spans="23:25" ht="15.75">
      <c r="W388" s="8"/>
      <c r="X388" s="8"/>
      <c r="Y388" s="8"/>
    </row>
    <row r="389" spans="23:25" ht="15.75">
      <c r="W389" s="8"/>
      <c r="X389" s="8"/>
      <c r="Y389" s="8"/>
    </row>
    <row r="390" spans="23:25" ht="15.75">
      <c r="W390" s="8"/>
      <c r="X390" s="8"/>
      <c r="Y390" s="8"/>
    </row>
    <row r="391" spans="23:25" ht="15.75">
      <c r="W391" s="8"/>
      <c r="X391" s="8"/>
      <c r="Y391" s="8"/>
    </row>
    <row r="392" spans="23:25" ht="15.75">
      <c r="W392" s="8"/>
      <c r="X392" s="8"/>
      <c r="Y392" s="8"/>
    </row>
    <row r="393" spans="23:25" ht="15.75">
      <c r="W393" s="8"/>
      <c r="X393" s="8"/>
      <c r="Y393" s="8"/>
    </row>
    <row r="394" spans="23:25" ht="15.75">
      <c r="W394" s="8"/>
      <c r="X394" s="8"/>
      <c r="Y394" s="8"/>
    </row>
    <row r="395" spans="23:25" ht="15.75">
      <c r="W395" s="8"/>
      <c r="X395" s="8"/>
      <c r="Y395" s="8"/>
    </row>
    <row r="396" spans="23:25" ht="15.75">
      <c r="W396" s="8"/>
      <c r="X396" s="8"/>
      <c r="Y396" s="8"/>
    </row>
    <row r="397" spans="23:25" ht="15.75">
      <c r="W397" s="8"/>
      <c r="X397" s="8"/>
      <c r="Y397" s="8"/>
    </row>
    <row r="398" spans="23:25" ht="15.75">
      <c r="W398" s="8"/>
      <c r="X398" s="8"/>
      <c r="Y398" s="8"/>
    </row>
    <row r="399" spans="23:25" ht="15.75">
      <c r="W399" s="8"/>
      <c r="X399" s="8"/>
      <c r="Y399" s="8"/>
    </row>
    <row r="400" spans="23:25" ht="15.75">
      <c r="W400" s="8"/>
      <c r="X400" s="8"/>
      <c r="Y400" s="8"/>
    </row>
    <row r="401" spans="23:25" ht="15.75">
      <c r="W401" s="8"/>
      <c r="X401" s="8"/>
      <c r="Y401" s="8"/>
    </row>
    <row r="402" spans="23:25" ht="15.75">
      <c r="W402" s="8"/>
      <c r="X402" s="8"/>
      <c r="Y402" s="8"/>
    </row>
    <row r="403" spans="23:25" ht="15.75">
      <c r="W403" s="8"/>
      <c r="X403" s="8"/>
      <c r="Y403" s="8"/>
    </row>
    <row r="404" spans="23:25" ht="15.75">
      <c r="W404" s="8"/>
      <c r="X404" s="8"/>
      <c r="Y404" s="8"/>
    </row>
    <row r="405" spans="23:25" ht="15.75">
      <c r="W405" s="8"/>
      <c r="X405" s="8"/>
      <c r="Y405" s="8"/>
    </row>
    <row r="406" spans="23:25" ht="15.75">
      <c r="W406" s="8"/>
      <c r="X406" s="8"/>
      <c r="Y406" s="8"/>
    </row>
    <row r="407" spans="23:25" ht="15.75">
      <c r="W407" s="8"/>
      <c r="X407" s="8"/>
      <c r="Y407" s="8"/>
    </row>
    <row r="408" spans="23:25" ht="15.75">
      <c r="W408" s="8"/>
      <c r="X408" s="8"/>
      <c r="Y408" s="8"/>
    </row>
    <row r="409" spans="23:25" ht="15.75">
      <c r="W409" s="8"/>
      <c r="X409" s="8"/>
      <c r="Y409" s="8"/>
    </row>
    <row r="410" spans="23:25" ht="15.75">
      <c r="W410" s="8"/>
      <c r="X410" s="8"/>
      <c r="Y410" s="8"/>
    </row>
    <row r="411" spans="23:25" ht="15.75">
      <c r="W411" s="8"/>
      <c r="X411" s="8"/>
      <c r="Y411" s="8"/>
    </row>
    <row r="412" spans="23:25" ht="15.75">
      <c r="W412" s="8"/>
      <c r="X412" s="8"/>
      <c r="Y412" s="8"/>
    </row>
    <row r="413" spans="23:25" ht="15.75">
      <c r="W413" s="8"/>
      <c r="X413" s="8"/>
      <c r="Y413" s="8"/>
    </row>
    <row r="414" spans="23:25" ht="15.75">
      <c r="W414" s="8"/>
      <c r="X414" s="8"/>
      <c r="Y414" s="8"/>
    </row>
    <row r="415" spans="23:25" ht="15.75">
      <c r="W415" s="8"/>
      <c r="X415" s="8"/>
      <c r="Y415" s="8"/>
    </row>
    <row r="416" spans="23:25" ht="15.75">
      <c r="W416" s="8"/>
      <c r="X416" s="8"/>
      <c r="Y416" s="8"/>
    </row>
    <row r="417" spans="23:25" ht="15.75">
      <c r="W417" s="8"/>
      <c r="X417" s="8"/>
      <c r="Y417" s="8"/>
    </row>
    <row r="418" spans="23:25" ht="15.75">
      <c r="W418" s="8"/>
      <c r="X418" s="8"/>
      <c r="Y418" s="8"/>
    </row>
    <row r="419" spans="23:25" ht="15.75">
      <c r="W419" s="8"/>
      <c r="X419" s="8"/>
      <c r="Y419" s="8"/>
    </row>
    <row r="420" spans="23:25" ht="15.75">
      <c r="W420" s="8"/>
      <c r="X420" s="8"/>
      <c r="Y420" s="8"/>
    </row>
    <row r="421" spans="23:25" ht="15.75">
      <c r="W421" s="8"/>
      <c r="X421" s="8"/>
      <c r="Y421" s="8"/>
    </row>
    <row r="422" spans="23:25" ht="15.75">
      <c r="W422" s="8"/>
      <c r="X422" s="8"/>
      <c r="Y422" s="8"/>
    </row>
    <row r="423" spans="23:25" ht="15.75">
      <c r="W423" s="8"/>
      <c r="X423" s="8"/>
      <c r="Y423" s="8"/>
    </row>
    <row r="424" spans="23:25" ht="15.75">
      <c r="W424" s="8"/>
      <c r="X424" s="8"/>
      <c r="Y424" s="8"/>
    </row>
    <row r="425" spans="23:25" ht="15.75">
      <c r="W425" s="8"/>
      <c r="X425" s="8"/>
      <c r="Y425" s="8"/>
    </row>
    <row r="426" spans="23:25" ht="15.75">
      <c r="W426" s="8"/>
      <c r="X426" s="8"/>
      <c r="Y426" s="8"/>
    </row>
    <row r="427" spans="23:25" ht="15.75">
      <c r="W427" s="8"/>
      <c r="X427" s="8"/>
      <c r="Y427" s="8"/>
    </row>
    <row r="428" spans="23:25" ht="15.75">
      <c r="W428" s="8"/>
      <c r="X428" s="8"/>
      <c r="Y428" s="8"/>
    </row>
    <row r="429" spans="23:25" ht="15.75">
      <c r="W429" s="8"/>
      <c r="X429" s="8"/>
      <c r="Y429" s="8"/>
    </row>
    <row r="430" spans="23:25" ht="15.75">
      <c r="W430" s="8"/>
      <c r="X430" s="8"/>
      <c r="Y430" s="8"/>
    </row>
    <row r="431" spans="23:25" ht="15.75">
      <c r="W431" s="8"/>
      <c r="X431" s="8"/>
      <c r="Y431" s="8"/>
    </row>
    <row r="432" spans="23:25" ht="15.75">
      <c r="W432" s="8"/>
      <c r="X432" s="8"/>
      <c r="Y432" s="8"/>
    </row>
    <row r="433" spans="23:25" ht="15.75">
      <c r="W433" s="8"/>
      <c r="X433" s="8"/>
      <c r="Y433" s="8"/>
    </row>
    <row r="434" spans="23:25" ht="15.75">
      <c r="W434" s="8"/>
      <c r="X434" s="8"/>
      <c r="Y434" s="8"/>
    </row>
    <row r="435" spans="23:25" ht="15.75">
      <c r="W435" s="8"/>
      <c r="X435" s="8"/>
      <c r="Y435" s="8"/>
    </row>
    <row r="436" spans="23:25" ht="15.75">
      <c r="W436" s="8"/>
      <c r="X436" s="8"/>
      <c r="Y436" s="8"/>
    </row>
    <row r="437" spans="23:25" ht="15.75">
      <c r="W437" s="8"/>
      <c r="X437" s="8"/>
      <c r="Y437" s="8"/>
    </row>
    <row r="438" spans="23:25" ht="15.75">
      <c r="W438" s="8"/>
      <c r="X438" s="8"/>
      <c r="Y438" s="8"/>
    </row>
    <row r="439" spans="23:25" ht="15.75">
      <c r="W439" s="8"/>
      <c r="X439" s="8"/>
      <c r="Y439" s="8"/>
    </row>
    <row r="440" spans="23:25" ht="15.75">
      <c r="W440" s="8"/>
      <c r="X440" s="8"/>
      <c r="Y440" s="8"/>
    </row>
    <row r="441" spans="23:25" ht="15.75">
      <c r="W441" s="8"/>
      <c r="X441" s="8"/>
      <c r="Y441" s="8"/>
    </row>
    <row r="442" spans="23:25" ht="15.75">
      <c r="W442" s="8"/>
      <c r="X442" s="8"/>
      <c r="Y442" s="8"/>
    </row>
    <row r="443" spans="23:25" ht="15.75">
      <c r="W443" s="8"/>
      <c r="X443" s="8"/>
      <c r="Y443" s="8"/>
    </row>
    <row r="444" spans="23:25" ht="15.75">
      <c r="W444" s="8"/>
      <c r="X444" s="8"/>
      <c r="Y444" s="8"/>
    </row>
    <row r="445" spans="23:25" ht="15.75">
      <c r="W445" s="8"/>
      <c r="X445" s="8"/>
      <c r="Y445" s="8"/>
    </row>
    <row r="446" spans="23:25" ht="15.75">
      <c r="W446" s="8"/>
      <c r="X446" s="8"/>
      <c r="Y446" s="8"/>
    </row>
    <row r="447" spans="23:25" ht="15.75">
      <c r="W447" s="8"/>
      <c r="X447" s="8"/>
      <c r="Y447" s="8"/>
    </row>
    <row r="448" spans="23:25" ht="15.75">
      <c r="W448" s="8"/>
      <c r="X448" s="8"/>
      <c r="Y448" s="8"/>
    </row>
    <row r="449" spans="23:25" ht="15.75">
      <c r="W449" s="8"/>
      <c r="X449" s="8"/>
      <c r="Y449" s="8"/>
    </row>
    <row r="450" spans="23:25" ht="15.75">
      <c r="W450" s="8"/>
      <c r="X450" s="8"/>
      <c r="Y450" s="8"/>
    </row>
    <row r="451" spans="23:25" ht="15.75">
      <c r="W451" s="8"/>
      <c r="X451" s="8"/>
      <c r="Y451" s="8"/>
    </row>
    <row r="452" spans="23:25" ht="15.75">
      <c r="W452" s="8"/>
      <c r="X452" s="8"/>
      <c r="Y452" s="8"/>
    </row>
    <row r="453" spans="23:25" ht="15.75">
      <c r="W453" s="8"/>
      <c r="X453" s="8"/>
      <c r="Y453" s="8"/>
    </row>
    <row r="454" spans="23:25" ht="15.75">
      <c r="W454" s="8"/>
      <c r="X454" s="8"/>
      <c r="Y454" s="8"/>
    </row>
    <row r="455" spans="23:25" ht="15.75">
      <c r="W455" s="8"/>
      <c r="X455" s="8"/>
      <c r="Y455" s="8"/>
    </row>
    <row r="456" spans="23:25" ht="15.75">
      <c r="W456" s="8"/>
      <c r="X456" s="8"/>
      <c r="Y456" s="8"/>
    </row>
    <row r="457" spans="23:25" ht="15.75">
      <c r="W457" s="8"/>
      <c r="X457" s="8"/>
      <c r="Y457" s="8"/>
    </row>
    <row r="458" spans="23:25" ht="15.75">
      <c r="W458" s="8"/>
      <c r="X458" s="8"/>
      <c r="Y458" s="8"/>
    </row>
    <row r="459" spans="23:25" ht="15.75">
      <c r="W459" s="8"/>
      <c r="X459" s="8"/>
      <c r="Y459" s="8"/>
    </row>
    <row r="460" spans="23:25" ht="15.75">
      <c r="W460" s="8"/>
      <c r="X460" s="8"/>
      <c r="Y460" s="8"/>
    </row>
    <row r="461" spans="23:25" ht="15.75">
      <c r="W461" s="8"/>
      <c r="X461" s="8"/>
      <c r="Y461" s="8"/>
    </row>
    <row r="462" spans="23:25" ht="15.75">
      <c r="W462" s="8"/>
      <c r="X462" s="8"/>
      <c r="Y462" s="8"/>
    </row>
    <row r="463" spans="23:25" ht="15.75">
      <c r="W463" s="8"/>
      <c r="X463" s="8"/>
      <c r="Y463" s="8"/>
    </row>
    <row r="464" spans="23:25" ht="15.75">
      <c r="W464" s="8"/>
      <c r="X464" s="8"/>
      <c r="Y464" s="8"/>
    </row>
    <row r="465" spans="23:25" ht="15.75">
      <c r="W465" s="8"/>
      <c r="X465" s="8"/>
      <c r="Y465" s="8"/>
    </row>
    <row r="466" spans="23:25" ht="15.75">
      <c r="W466" s="8"/>
      <c r="X466" s="8"/>
      <c r="Y466" s="8"/>
    </row>
    <row r="467" spans="23:25" ht="15.75">
      <c r="W467" s="8"/>
      <c r="X467" s="8"/>
      <c r="Y467" s="8"/>
    </row>
    <row r="468" spans="23:25" ht="15.75">
      <c r="W468" s="8"/>
      <c r="X468" s="8"/>
      <c r="Y468" s="8"/>
    </row>
    <row r="469" spans="23:25" ht="15.75">
      <c r="W469" s="8"/>
      <c r="X469" s="8"/>
      <c r="Y469" s="8"/>
    </row>
    <row r="470" spans="23:25" ht="15.75">
      <c r="W470" s="8"/>
      <c r="X470" s="8"/>
      <c r="Y470" s="8"/>
    </row>
    <row r="471" spans="23:25" ht="15.75">
      <c r="W471" s="8"/>
      <c r="X471" s="8"/>
      <c r="Y471" s="8"/>
    </row>
    <row r="472" spans="23:25" ht="15.75">
      <c r="W472" s="8"/>
      <c r="X472" s="8"/>
      <c r="Y472" s="8"/>
    </row>
    <row r="473" spans="23:25" ht="15.75">
      <c r="W473" s="8"/>
      <c r="X473" s="8"/>
      <c r="Y473" s="8"/>
    </row>
    <row r="474" spans="23:25" ht="15.75">
      <c r="W474" s="8"/>
      <c r="X474" s="8"/>
      <c r="Y474" s="8"/>
    </row>
    <row r="475" spans="23:25" ht="15.75">
      <c r="W475" s="8"/>
      <c r="X475" s="8"/>
      <c r="Y475" s="8"/>
    </row>
    <row r="476" spans="23:25" ht="15.75">
      <c r="W476" s="8"/>
      <c r="X476" s="8"/>
      <c r="Y476" s="8"/>
    </row>
    <row r="477" spans="23:25" ht="15.75">
      <c r="W477" s="8"/>
      <c r="X477" s="8"/>
      <c r="Y477" s="8"/>
    </row>
    <row r="478" spans="23:25" ht="15.75">
      <c r="W478" s="8"/>
      <c r="X478" s="8"/>
      <c r="Y478" s="8"/>
    </row>
    <row r="479" spans="23:25" ht="15.75">
      <c r="W479" s="8"/>
      <c r="X479" s="8"/>
      <c r="Y479" s="8"/>
    </row>
    <row r="480" spans="23:25" ht="15.75">
      <c r="W480" s="8"/>
      <c r="X480" s="8"/>
      <c r="Y480" s="8"/>
    </row>
    <row r="481" spans="23:25" ht="15.75">
      <c r="W481" s="8"/>
      <c r="X481" s="8"/>
      <c r="Y481" s="8"/>
    </row>
    <row r="482" spans="23:25" ht="15.75">
      <c r="W482" s="8"/>
      <c r="X482" s="8"/>
      <c r="Y482" s="8"/>
    </row>
    <row r="483" spans="23:25" ht="15.75">
      <c r="W483" s="8"/>
      <c r="X483" s="8"/>
      <c r="Y483" s="8"/>
    </row>
    <row r="484" spans="23:25" ht="15.75">
      <c r="W484" s="8"/>
      <c r="X484" s="8"/>
      <c r="Y484" s="8"/>
    </row>
    <row r="485" spans="23:25" ht="15.75">
      <c r="W485" s="8"/>
      <c r="X485" s="8"/>
      <c r="Y485" s="8"/>
    </row>
    <row r="486" spans="23:25" ht="15.75">
      <c r="W486" s="8"/>
      <c r="X486" s="8"/>
      <c r="Y486" s="8"/>
    </row>
    <row r="487" spans="23:25" ht="15.75">
      <c r="W487" s="8"/>
      <c r="X487" s="8"/>
      <c r="Y487" s="8"/>
    </row>
    <row r="488" spans="23:25" ht="15.75">
      <c r="W488" s="8"/>
      <c r="X488" s="8"/>
      <c r="Y488" s="8"/>
    </row>
    <row r="489" spans="23:25" ht="15.75">
      <c r="W489" s="8"/>
      <c r="X489" s="8"/>
      <c r="Y489" s="8"/>
    </row>
    <row r="490" spans="23:25" ht="15.75">
      <c r="W490" s="8"/>
      <c r="X490" s="8"/>
      <c r="Y490" s="8"/>
    </row>
    <row r="491" spans="23:25" ht="15.75">
      <c r="W491" s="8"/>
      <c r="X491" s="8"/>
      <c r="Y491" s="8"/>
    </row>
    <row r="492" spans="23:25" ht="15.75">
      <c r="W492" s="8"/>
      <c r="X492" s="8"/>
      <c r="Y492" s="8"/>
    </row>
    <row r="493" spans="23:25" ht="15.75">
      <c r="W493" s="8"/>
      <c r="X493" s="8"/>
      <c r="Y493" s="8"/>
    </row>
    <row r="494" spans="23:25" ht="15.75">
      <c r="W494" s="8"/>
      <c r="X494" s="8"/>
      <c r="Y494" s="8"/>
    </row>
    <row r="495" spans="23:25" ht="15.75">
      <c r="W495" s="8"/>
      <c r="X495" s="8"/>
      <c r="Y495" s="8"/>
    </row>
    <row r="496" spans="23:25" ht="15.75">
      <c r="W496" s="8"/>
      <c r="X496" s="8"/>
      <c r="Y496" s="8"/>
    </row>
    <row r="497" spans="23:25" ht="15.75">
      <c r="W497" s="8"/>
      <c r="X497" s="8"/>
      <c r="Y497" s="8"/>
    </row>
    <row r="498" spans="23:25" ht="15.75">
      <c r="W498" s="8"/>
      <c r="X498" s="8"/>
      <c r="Y498" s="8"/>
    </row>
    <row r="499" spans="23:25" ht="15.75">
      <c r="W499" s="8"/>
      <c r="X499" s="8"/>
      <c r="Y499" s="8"/>
    </row>
    <row r="500" spans="23:25" ht="15.75">
      <c r="W500" s="8"/>
      <c r="X500" s="8"/>
      <c r="Y500" s="8"/>
    </row>
    <row r="501" spans="23:25" ht="15.75">
      <c r="W501" s="8"/>
      <c r="X501" s="8"/>
      <c r="Y501" s="8"/>
    </row>
    <row r="502" spans="23:25" ht="15.75">
      <c r="W502" s="8"/>
      <c r="X502" s="8"/>
      <c r="Y502" s="8"/>
    </row>
    <row r="503" spans="23:25" ht="15.75">
      <c r="W503" s="8"/>
      <c r="X503" s="8"/>
      <c r="Y503" s="8"/>
    </row>
    <row r="504" spans="23:25" ht="15.75">
      <c r="W504" s="8"/>
      <c r="X504" s="8"/>
      <c r="Y504" s="8"/>
    </row>
    <row r="505" spans="23:25" ht="15.75">
      <c r="W505" s="8"/>
      <c r="X505" s="8"/>
      <c r="Y505" s="8"/>
    </row>
    <row r="506" spans="23:25" ht="15.75">
      <c r="W506" s="8"/>
      <c r="X506" s="8"/>
      <c r="Y506" s="8"/>
    </row>
    <row r="507" spans="23:25" ht="15.75">
      <c r="W507" s="8"/>
      <c r="X507" s="8"/>
      <c r="Y507" s="8"/>
    </row>
    <row r="508" spans="23:25" ht="15.75">
      <c r="W508" s="8"/>
      <c r="X508" s="8"/>
      <c r="Y508" s="8"/>
    </row>
    <row r="509" spans="23:25" ht="15.75">
      <c r="W509" s="8"/>
      <c r="X509" s="8"/>
      <c r="Y509" s="8"/>
    </row>
    <row r="510" spans="23:25" ht="15.75">
      <c r="W510" s="8"/>
      <c r="X510" s="8"/>
      <c r="Y510" s="8"/>
    </row>
    <row r="511" spans="23:25" ht="15.75">
      <c r="W511" s="8"/>
      <c r="X511" s="8"/>
      <c r="Y511" s="8"/>
    </row>
    <row r="512" spans="23:25" ht="15.75">
      <c r="W512" s="8"/>
      <c r="X512" s="8"/>
      <c r="Y512" s="8"/>
    </row>
    <row r="513" spans="23:25" ht="15.75">
      <c r="W513" s="8"/>
      <c r="X513" s="8"/>
      <c r="Y513" s="8"/>
    </row>
    <row r="514" spans="23:25" ht="15.75">
      <c r="W514" s="8"/>
      <c r="X514" s="8"/>
      <c r="Y514" s="8"/>
    </row>
    <row r="515" spans="23:25" ht="15.75">
      <c r="W515" s="8"/>
      <c r="X515" s="8"/>
      <c r="Y515" s="8"/>
    </row>
    <row r="516" spans="23:25" ht="15.75">
      <c r="W516" s="8"/>
      <c r="X516" s="8"/>
      <c r="Y516" s="8"/>
    </row>
    <row r="517" spans="23:25" ht="15.75">
      <c r="W517" s="8"/>
      <c r="X517" s="8"/>
      <c r="Y517" s="8"/>
    </row>
    <row r="518" spans="23:25" ht="15.75">
      <c r="W518" s="8"/>
      <c r="X518" s="8"/>
      <c r="Y518" s="8"/>
    </row>
    <row r="519" spans="23:25" ht="15.75">
      <c r="W519" s="8"/>
      <c r="X519" s="8"/>
      <c r="Y519" s="8"/>
    </row>
    <row r="520" spans="23:25" ht="15.75">
      <c r="W520" s="8"/>
      <c r="X520" s="8"/>
      <c r="Y520" s="8"/>
    </row>
    <row r="521" spans="23:25" ht="15.75">
      <c r="W521" s="8"/>
      <c r="X521" s="8"/>
      <c r="Y521" s="8"/>
    </row>
    <row r="522" spans="23:25" ht="15.75">
      <c r="W522" s="8"/>
      <c r="X522" s="8"/>
      <c r="Y522" s="8"/>
    </row>
    <row r="523" spans="23:25" ht="15.75">
      <c r="W523" s="8"/>
      <c r="X523" s="8"/>
      <c r="Y523" s="8"/>
    </row>
    <row r="524" spans="23:25" ht="15.75">
      <c r="W524" s="8"/>
      <c r="X524" s="8"/>
      <c r="Y524" s="8"/>
    </row>
    <row r="525" spans="23:25" ht="15.75">
      <c r="W525" s="8"/>
      <c r="X525" s="8"/>
      <c r="Y525" s="8"/>
    </row>
    <row r="526" spans="23:25" ht="15.75">
      <c r="W526" s="8"/>
      <c r="X526" s="8"/>
      <c r="Y526" s="8"/>
    </row>
    <row r="527" spans="23:25" ht="15.75">
      <c r="W527" s="8"/>
      <c r="X527" s="8"/>
      <c r="Y527" s="8"/>
    </row>
    <row r="528" spans="23:25" ht="15.75">
      <c r="W528" s="8"/>
      <c r="X528" s="8"/>
      <c r="Y528" s="8"/>
    </row>
    <row r="529" spans="23:25" ht="15.75">
      <c r="W529" s="8"/>
      <c r="X529" s="8"/>
      <c r="Y529" s="8"/>
    </row>
    <row r="530" spans="23:25" ht="15.75">
      <c r="W530" s="8"/>
      <c r="X530" s="8"/>
      <c r="Y530" s="8"/>
    </row>
    <row r="531" spans="23:25" ht="15.75">
      <c r="W531" s="8"/>
      <c r="X531" s="8"/>
      <c r="Y531" s="8"/>
    </row>
    <row r="532" spans="23:25" ht="15.75">
      <c r="W532" s="8"/>
      <c r="X532" s="8"/>
      <c r="Y532" s="8"/>
    </row>
    <row r="533" spans="23:25" ht="15.75">
      <c r="W533" s="8"/>
      <c r="X533" s="8"/>
      <c r="Y533" s="8"/>
    </row>
    <row r="534" spans="23:25" ht="15.75">
      <c r="W534" s="8"/>
      <c r="X534" s="8"/>
      <c r="Y534" s="8"/>
    </row>
    <row r="535" spans="23:25" ht="15.75">
      <c r="W535" s="8"/>
      <c r="X535" s="8"/>
      <c r="Y535" s="8"/>
    </row>
    <row r="536" spans="23:25" ht="15.75">
      <c r="W536" s="8"/>
      <c r="X536" s="8"/>
      <c r="Y536" s="8"/>
    </row>
    <row r="537" spans="23:25" ht="15.75">
      <c r="W537" s="8"/>
      <c r="X537" s="8"/>
      <c r="Y537" s="8"/>
    </row>
    <row r="538" spans="23:25" ht="15.75">
      <c r="W538" s="8"/>
      <c r="X538" s="8"/>
      <c r="Y538" s="8"/>
    </row>
    <row r="539" spans="23:25" ht="15.75">
      <c r="W539" s="8"/>
      <c r="X539" s="8"/>
      <c r="Y539" s="8"/>
    </row>
    <row r="540" spans="23:25" ht="15.75">
      <c r="W540" s="8"/>
      <c r="X540" s="8"/>
      <c r="Y540" s="8"/>
    </row>
    <row r="541" spans="23:25" ht="15.75">
      <c r="W541" s="8"/>
      <c r="X541" s="8"/>
      <c r="Y541" s="8"/>
    </row>
    <row r="542" spans="23:25" ht="15.75">
      <c r="W542" s="8"/>
      <c r="X542" s="8"/>
      <c r="Y542" s="8"/>
    </row>
    <row r="543" spans="23:25" ht="15.75">
      <c r="W543" s="8"/>
      <c r="X543" s="8"/>
      <c r="Y543" s="8"/>
    </row>
    <row r="544" spans="23:25" ht="15.75">
      <c r="W544" s="8"/>
      <c r="X544" s="8"/>
      <c r="Y544" s="8"/>
    </row>
    <row r="545" spans="23:25" ht="15.75">
      <c r="W545" s="8"/>
      <c r="X545" s="8"/>
      <c r="Y545" s="8"/>
    </row>
    <row r="546" spans="23:25" ht="15.75">
      <c r="W546" s="8"/>
      <c r="X546" s="8"/>
      <c r="Y546" s="8"/>
    </row>
    <row r="547" spans="23:25" ht="15.75">
      <c r="W547" s="8"/>
      <c r="X547" s="8"/>
      <c r="Y547" s="8"/>
    </row>
    <row r="548" spans="23:25" ht="15.75">
      <c r="W548" s="8"/>
      <c r="X548" s="8"/>
      <c r="Y548" s="8"/>
    </row>
    <row r="549" spans="23:25" ht="15.75">
      <c r="W549" s="8"/>
      <c r="X549" s="8"/>
      <c r="Y549" s="8"/>
    </row>
    <row r="550" spans="23:25" ht="15.75">
      <c r="W550" s="8"/>
      <c r="X550" s="8"/>
      <c r="Y550" s="8"/>
    </row>
    <row r="551" spans="23:25" ht="15.75">
      <c r="W551" s="8"/>
      <c r="X551" s="8"/>
      <c r="Y551" s="8"/>
    </row>
    <row r="552" spans="23:25" ht="15.75">
      <c r="W552" s="8"/>
      <c r="X552" s="8"/>
      <c r="Y552" s="8"/>
    </row>
    <row r="553" spans="23:25" ht="15.75">
      <c r="W553" s="8"/>
      <c r="X553" s="8"/>
      <c r="Y553" s="8"/>
    </row>
    <row r="554" spans="23:25" ht="15.75">
      <c r="W554" s="8"/>
      <c r="X554" s="8"/>
      <c r="Y554" s="8"/>
    </row>
    <row r="555" spans="23:25" ht="15.75">
      <c r="W555" s="8"/>
      <c r="X555" s="8"/>
      <c r="Y555" s="8"/>
    </row>
    <row r="556" spans="23:25" ht="15.75">
      <c r="W556" s="8"/>
      <c r="X556" s="8"/>
      <c r="Y556" s="8"/>
    </row>
    <row r="557" spans="23:25" ht="15.75">
      <c r="W557" s="8"/>
      <c r="X557" s="8"/>
      <c r="Y557" s="8"/>
    </row>
    <row r="558" spans="23:25" ht="15.75">
      <c r="W558" s="8"/>
      <c r="X558" s="8"/>
      <c r="Y558" s="8"/>
    </row>
    <row r="559" spans="23:25" ht="15.75">
      <c r="W559" s="8"/>
      <c r="X559" s="8"/>
      <c r="Y559" s="8"/>
    </row>
    <row r="560" spans="23:25" ht="15.75">
      <c r="W560" s="8"/>
      <c r="X560" s="8"/>
      <c r="Y560" s="8"/>
    </row>
    <row r="561" spans="23:25" ht="15.75">
      <c r="W561" s="8"/>
      <c r="X561" s="8"/>
      <c r="Y561" s="8"/>
    </row>
    <row r="562" spans="23:25" ht="15.75">
      <c r="W562" s="8"/>
      <c r="X562" s="8"/>
      <c r="Y562" s="8"/>
    </row>
    <row r="563" spans="23:25" ht="15.75">
      <c r="W563" s="8"/>
      <c r="X563" s="8"/>
      <c r="Y563" s="8"/>
    </row>
    <row r="564" spans="23:25" ht="15.75">
      <c r="W564" s="8"/>
      <c r="X564" s="8"/>
      <c r="Y564" s="8"/>
    </row>
    <row r="565" spans="23:25" ht="15.75">
      <c r="W565" s="8"/>
      <c r="X565" s="8"/>
      <c r="Y565" s="8"/>
    </row>
    <row r="566" spans="23:25" ht="15.75">
      <c r="W566" s="8"/>
      <c r="X566" s="8"/>
      <c r="Y566" s="8"/>
    </row>
    <row r="567" spans="23:25" ht="15.75">
      <c r="W567" s="8"/>
      <c r="X567" s="8"/>
      <c r="Y567" s="8"/>
    </row>
    <row r="568" spans="23:25" ht="15.75">
      <c r="W568" s="8"/>
      <c r="X568" s="8"/>
      <c r="Y568" s="8"/>
    </row>
    <row r="569" spans="23:25" ht="15.75">
      <c r="W569" s="8"/>
      <c r="X569" s="8"/>
      <c r="Y569" s="8"/>
    </row>
    <row r="570" spans="23:25" ht="15.75">
      <c r="W570" s="8"/>
      <c r="X570" s="8"/>
      <c r="Y570" s="8"/>
    </row>
    <row r="571" spans="23:25" ht="15.75">
      <c r="W571" s="8"/>
      <c r="X571" s="8"/>
      <c r="Y571" s="8"/>
    </row>
    <row r="572" spans="23:25" ht="15.75">
      <c r="W572" s="8"/>
      <c r="X572" s="8"/>
      <c r="Y572" s="8"/>
    </row>
    <row r="573" spans="23:25" ht="15.75">
      <c r="W573" s="8"/>
      <c r="X573" s="8"/>
      <c r="Y573" s="8"/>
    </row>
    <row r="574" spans="23:25" ht="15.75">
      <c r="W574" s="8"/>
      <c r="X574" s="8"/>
      <c r="Y574" s="8"/>
    </row>
    <row r="575" spans="23:25" ht="15.75">
      <c r="W575" s="8"/>
      <c r="X575" s="8"/>
      <c r="Y575" s="8"/>
    </row>
    <row r="576" spans="23:25" ht="15.75">
      <c r="W576" s="8"/>
      <c r="X576" s="8"/>
      <c r="Y576" s="8"/>
    </row>
    <row r="577" spans="23:25" ht="15.75">
      <c r="W577" s="8"/>
      <c r="X577" s="8"/>
      <c r="Y577" s="8"/>
    </row>
    <row r="578" spans="23:25" ht="15.75">
      <c r="W578" s="8"/>
      <c r="X578" s="8"/>
      <c r="Y578" s="8"/>
    </row>
    <row r="579" spans="23:25" ht="15.75">
      <c r="W579" s="8"/>
      <c r="X579" s="8"/>
      <c r="Y579" s="8"/>
    </row>
    <row r="580" spans="23:25" ht="15.75">
      <c r="W580" s="8"/>
      <c r="X580" s="8"/>
      <c r="Y580" s="8"/>
    </row>
    <row r="581" spans="23:25" ht="15.75">
      <c r="W581" s="8"/>
      <c r="X581" s="8"/>
      <c r="Y581" s="8"/>
    </row>
    <row r="582" spans="23:25" ht="15.75">
      <c r="W582" s="8"/>
      <c r="X582" s="8"/>
      <c r="Y582" s="8"/>
    </row>
    <row r="583" spans="23:25" ht="15.75">
      <c r="W583" s="8"/>
      <c r="X583" s="8"/>
      <c r="Y583" s="8"/>
    </row>
    <row r="584" spans="23:25" ht="15.75">
      <c r="W584" s="8"/>
      <c r="X584" s="8"/>
      <c r="Y584" s="8"/>
    </row>
    <row r="585" spans="23:25" ht="15.75">
      <c r="W585" s="8"/>
      <c r="X585" s="8"/>
      <c r="Y585" s="8"/>
    </row>
    <row r="586" spans="23:25" ht="15.75">
      <c r="W586" s="8"/>
      <c r="X586" s="8"/>
      <c r="Y586" s="8"/>
    </row>
    <row r="587" spans="23:25" ht="15.75">
      <c r="W587" s="8"/>
      <c r="X587" s="8"/>
      <c r="Y587" s="8"/>
    </row>
    <row r="588" spans="23:25" ht="15.75">
      <c r="W588" s="8"/>
      <c r="X588" s="8"/>
      <c r="Y588" s="8"/>
    </row>
    <row r="589" spans="23:25" ht="15.75">
      <c r="W589" s="8"/>
      <c r="X589" s="8"/>
      <c r="Y589" s="8"/>
    </row>
    <row r="590" spans="23:25" ht="15.75">
      <c r="W590" s="8"/>
      <c r="X590" s="8"/>
      <c r="Y590" s="8"/>
    </row>
    <row r="591" spans="23:25" ht="15.75">
      <c r="W591" s="8"/>
      <c r="X591" s="8"/>
      <c r="Y591" s="8"/>
    </row>
    <row r="592" spans="23:25" ht="15.75">
      <c r="W592" s="8"/>
      <c r="X592" s="8"/>
      <c r="Y592" s="8"/>
    </row>
    <row r="593" spans="23:25" ht="15.75">
      <c r="W593" s="8"/>
      <c r="X593" s="8"/>
      <c r="Y593" s="8"/>
    </row>
    <row r="594" spans="23:25" ht="15.75">
      <c r="W594" s="8"/>
      <c r="X594" s="8"/>
      <c r="Y594" s="8"/>
    </row>
    <row r="595" spans="23:25" ht="15.75">
      <c r="W595" s="8"/>
      <c r="X595" s="8"/>
      <c r="Y595" s="8"/>
    </row>
    <row r="596" spans="23:25" ht="15.75">
      <c r="W596" s="8"/>
      <c r="X596" s="8"/>
      <c r="Y596" s="8"/>
    </row>
    <row r="597" spans="23:25" ht="15.75">
      <c r="W597" s="8"/>
      <c r="X597" s="8"/>
      <c r="Y597" s="8"/>
    </row>
    <row r="598" spans="23:25" ht="15.75">
      <c r="W598" s="8"/>
      <c r="X598" s="8"/>
      <c r="Y598" s="8"/>
    </row>
    <row r="599" spans="23:25" ht="15.75">
      <c r="W599" s="8"/>
      <c r="X599" s="8"/>
      <c r="Y599" s="8"/>
    </row>
    <row r="600" spans="23:25" ht="15.75">
      <c r="W600" s="8"/>
      <c r="X600" s="8"/>
      <c r="Y600" s="8"/>
    </row>
    <row r="601" spans="23:25" ht="15.75">
      <c r="W601" s="8"/>
      <c r="X601" s="8"/>
      <c r="Y601" s="8"/>
    </row>
    <row r="602" spans="23:25" ht="15.75">
      <c r="W602" s="8"/>
      <c r="X602" s="8"/>
      <c r="Y602" s="8"/>
    </row>
    <row r="603" spans="23:25" ht="15.75">
      <c r="W603" s="8"/>
      <c r="X603" s="8"/>
      <c r="Y603" s="8"/>
    </row>
    <row r="604" spans="23:25" ht="15.75">
      <c r="W604" s="8"/>
      <c r="X604" s="8"/>
      <c r="Y604" s="8"/>
    </row>
    <row r="605" spans="23:25" ht="15.75">
      <c r="W605" s="8"/>
      <c r="X605" s="8"/>
      <c r="Y605" s="8"/>
    </row>
    <row r="606" spans="23:25" ht="15.75">
      <c r="W606" s="8"/>
      <c r="X606" s="8"/>
      <c r="Y606" s="8"/>
    </row>
    <row r="607" spans="23:25" ht="15.75">
      <c r="W607" s="8"/>
      <c r="X607" s="8"/>
      <c r="Y607" s="8"/>
    </row>
    <row r="608" spans="23:25" ht="15.75">
      <c r="W608" s="8"/>
      <c r="X608" s="8"/>
      <c r="Y608" s="8"/>
    </row>
    <row r="609" spans="23:25" ht="15.75">
      <c r="W609" s="8"/>
      <c r="X609" s="8"/>
      <c r="Y609" s="8"/>
    </row>
    <row r="610" spans="23:25" ht="15.75">
      <c r="W610" s="8"/>
      <c r="X610" s="8"/>
      <c r="Y610" s="8"/>
    </row>
    <row r="611" spans="23:25" ht="15.75">
      <c r="W611" s="8"/>
      <c r="X611" s="8"/>
      <c r="Y611" s="8"/>
    </row>
    <row r="612" spans="23:25" ht="15.75">
      <c r="W612" s="8"/>
      <c r="X612" s="8"/>
      <c r="Y612" s="8"/>
    </row>
    <row r="613" spans="23:25" ht="15.75">
      <c r="W613" s="8"/>
      <c r="X613" s="8"/>
      <c r="Y613" s="8"/>
    </row>
    <row r="614" spans="23:25" ht="15.75">
      <c r="W614" s="8"/>
      <c r="X614" s="8"/>
      <c r="Y614" s="8"/>
    </row>
    <row r="615" spans="23:25" ht="15.75">
      <c r="W615" s="8"/>
      <c r="X615" s="8"/>
      <c r="Y615" s="8"/>
    </row>
    <row r="616" spans="23:25" ht="15.75">
      <c r="W616" s="8"/>
      <c r="X616" s="8"/>
      <c r="Y616" s="8"/>
    </row>
    <row r="617" spans="23:25" ht="15.75">
      <c r="W617" s="8"/>
      <c r="X617" s="8"/>
      <c r="Y617" s="8"/>
    </row>
    <row r="618" spans="23:25" ht="15.75">
      <c r="W618" s="8"/>
      <c r="X618" s="8"/>
      <c r="Y618" s="8"/>
    </row>
    <row r="619" spans="23:25" ht="15.75">
      <c r="W619" s="8"/>
      <c r="X619" s="8"/>
      <c r="Y619" s="8"/>
    </row>
    <row r="620" spans="23:25" ht="15.75">
      <c r="W620" s="8"/>
      <c r="X620" s="8"/>
      <c r="Y620" s="8"/>
    </row>
    <row r="621" spans="23:25" ht="15.75">
      <c r="W621" s="8"/>
      <c r="X621" s="8"/>
      <c r="Y621" s="8"/>
    </row>
    <row r="622" spans="23:25" ht="15.75">
      <c r="W622" s="8"/>
      <c r="X622" s="8"/>
      <c r="Y622" s="8"/>
    </row>
    <row r="623" spans="23:25" ht="15.75">
      <c r="W623" s="8"/>
      <c r="X623" s="8"/>
      <c r="Y623" s="8"/>
    </row>
    <row r="624" spans="23:25" ht="15.75">
      <c r="W624" s="8"/>
      <c r="X624" s="8"/>
      <c r="Y624" s="8"/>
    </row>
    <row r="625" spans="23:25" ht="15.75">
      <c r="W625" s="8"/>
      <c r="X625" s="8"/>
      <c r="Y625" s="8"/>
    </row>
    <row r="626" spans="23:25" ht="15.75">
      <c r="W626" s="8"/>
      <c r="X626" s="8"/>
      <c r="Y626" s="8"/>
    </row>
    <row r="627" spans="23:25" ht="15.75">
      <c r="W627" s="8"/>
      <c r="X627" s="8"/>
      <c r="Y627" s="8"/>
    </row>
    <row r="628" spans="23:25" ht="15.75">
      <c r="W628" s="8"/>
      <c r="X628" s="8"/>
      <c r="Y628" s="8"/>
    </row>
    <row r="629" spans="23:25" ht="15.75">
      <c r="W629" s="8"/>
      <c r="X629" s="8"/>
      <c r="Y629" s="8"/>
    </row>
    <row r="630" spans="23:25" ht="15.75">
      <c r="W630" s="8"/>
      <c r="X630" s="8"/>
      <c r="Y630" s="8"/>
    </row>
    <row r="631" spans="23:25" ht="15.75">
      <c r="W631" s="8"/>
      <c r="X631" s="8"/>
      <c r="Y631" s="8"/>
    </row>
    <row r="632" spans="23:25" ht="15.75">
      <c r="W632" s="8"/>
      <c r="X632" s="8"/>
      <c r="Y632" s="8"/>
    </row>
    <row r="633" spans="23:25" ht="15.75">
      <c r="W633" s="8"/>
      <c r="X633" s="8"/>
      <c r="Y633" s="8"/>
    </row>
    <row r="634" spans="23:25" ht="15.75">
      <c r="W634" s="8"/>
      <c r="X634" s="8"/>
      <c r="Y634" s="8"/>
    </row>
    <row r="635" spans="23:25" ht="15.75">
      <c r="W635" s="8"/>
      <c r="X635" s="8"/>
      <c r="Y635" s="8"/>
    </row>
    <row r="636" spans="23:25" ht="15.75">
      <c r="W636" s="8"/>
      <c r="X636" s="8"/>
      <c r="Y636" s="8"/>
    </row>
    <row r="637" spans="23:25" ht="15.75">
      <c r="W637" s="8"/>
      <c r="X637" s="8"/>
      <c r="Y637" s="8"/>
    </row>
    <row r="638" spans="23:25" ht="15.75">
      <c r="W638" s="8"/>
      <c r="X638" s="8"/>
      <c r="Y638" s="8"/>
    </row>
    <row r="639" spans="23:25" ht="15.75">
      <c r="W639" s="8"/>
      <c r="X639" s="8"/>
      <c r="Y639" s="8"/>
    </row>
    <row r="640" spans="23:25" ht="15.75">
      <c r="W640" s="8"/>
      <c r="X640" s="8"/>
      <c r="Y640" s="8"/>
    </row>
    <row r="641" spans="23:25" ht="15.75">
      <c r="W641" s="8"/>
      <c r="X641" s="8"/>
      <c r="Y641" s="8"/>
    </row>
    <row r="642" spans="23:25" ht="15.75">
      <c r="W642" s="8"/>
      <c r="X642" s="8"/>
      <c r="Y642" s="8"/>
    </row>
    <row r="643" spans="23:25" ht="15.75">
      <c r="W643" s="8"/>
      <c r="X643" s="8"/>
      <c r="Y643" s="8"/>
    </row>
    <row r="644" spans="23:25" ht="15.75">
      <c r="W644" s="8"/>
      <c r="X644" s="8"/>
      <c r="Y644" s="8"/>
    </row>
    <row r="645" spans="23:25" ht="15.75">
      <c r="W645" s="8"/>
      <c r="X645" s="8"/>
      <c r="Y645" s="8"/>
    </row>
    <row r="646" spans="23:25" ht="15.75">
      <c r="W646" s="8"/>
      <c r="X646" s="8"/>
      <c r="Y646" s="8"/>
    </row>
    <row r="647" spans="23:25" ht="15.75">
      <c r="W647" s="8"/>
      <c r="X647" s="8"/>
      <c r="Y647" s="8"/>
    </row>
    <row r="648" spans="23:25" ht="15.75">
      <c r="W648" s="8"/>
      <c r="X648" s="8"/>
      <c r="Y648" s="8"/>
    </row>
    <row r="649" spans="23:25" ht="15.75">
      <c r="W649" s="8"/>
      <c r="X649" s="8"/>
      <c r="Y649" s="8"/>
    </row>
    <row r="650" spans="23:25" ht="15.75">
      <c r="W650" s="8"/>
      <c r="X650" s="8"/>
      <c r="Y650" s="8"/>
    </row>
    <row r="651" spans="23:25" ht="15.75">
      <c r="W651" s="8"/>
      <c r="X651" s="8"/>
      <c r="Y651" s="8"/>
    </row>
    <row r="652" spans="23:25" ht="15.75">
      <c r="W652" s="8"/>
      <c r="X652" s="8"/>
      <c r="Y652" s="8"/>
    </row>
    <row r="653" spans="23:25" ht="15.75">
      <c r="W653" s="8"/>
      <c r="X653" s="8"/>
      <c r="Y653" s="8"/>
    </row>
    <row r="654" spans="23:25" ht="15.75">
      <c r="W654" s="8"/>
      <c r="X654" s="8"/>
      <c r="Y654" s="8"/>
    </row>
    <row r="655" spans="23:25" ht="15.75">
      <c r="W655" s="8"/>
      <c r="X655" s="8"/>
      <c r="Y655" s="8"/>
    </row>
    <row r="656" spans="23:25" ht="15.75">
      <c r="W656" s="8"/>
      <c r="X656" s="8"/>
      <c r="Y656" s="8"/>
    </row>
    <row r="657" spans="23:25" ht="15.75">
      <c r="W657" s="8"/>
      <c r="X657" s="8"/>
      <c r="Y657" s="8"/>
    </row>
    <row r="658" spans="23:25" ht="15.75">
      <c r="W658" s="8"/>
      <c r="X658" s="8"/>
      <c r="Y658" s="8"/>
    </row>
    <row r="659" spans="23:25" ht="15.75">
      <c r="W659" s="8"/>
      <c r="X659" s="8"/>
      <c r="Y659" s="8"/>
    </row>
    <row r="660" spans="23:25" ht="15.75">
      <c r="W660" s="8"/>
      <c r="X660" s="8"/>
      <c r="Y660" s="8"/>
    </row>
    <row r="661" spans="23:25" ht="15.75">
      <c r="W661" s="8"/>
      <c r="X661" s="8"/>
      <c r="Y661" s="8"/>
    </row>
    <row r="662" spans="23:25" ht="15.75">
      <c r="W662" s="8"/>
      <c r="X662" s="8"/>
      <c r="Y662" s="8"/>
    </row>
    <row r="663" spans="23:25" ht="15.75">
      <c r="W663" s="8"/>
      <c r="X663" s="8"/>
      <c r="Y663" s="8"/>
    </row>
    <row r="664" spans="23:25" ht="15.75">
      <c r="W664" s="8"/>
      <c r="X664" s="8"/>
      <c r="Y664" s="8"/>
    </row>
    <row r="665" spans="23:25" ht="15.75">
      <c r="W665" s="8"/>
      <c r="X665" s="8"/>
      <c r="Y665" s="8"/>
    </row>
    <row r="666" spans="23:25" ht="15.75">
      <c r="W666" s="8"/>
      <c r="X666" s="8"/>
      <c r="Y666" s="8"/>
    </row>
    <row r="667" spans="23:25" ht="15.75">
      <c r="W667" s="8"/>
      <c r="X667" s="8"/>
      <c r="Y667" s="8"/>
    </row>
    <row r="668" spans="23:25" ht="15.75">
      <c r="W668" s="8"/>
      <c r="X668" s="8"/>
      <c r="Y668" s="8"/>
    </row>
    <row r="669" spans="23:25" ht="15.75">
      <c r="W669" s="8"/>
      <c r="X669" s="8"/>
      <c r="Y669" s="8"/>
    </row>
    <row r="670" spans="23:25" ht="15.75">
      <c r="W670" s="8"/>
      <c r="X670" s="8"/>
      <c r="Y670" s="8"/>
    </row>
    <row r="671" spans="23:25" ht="15.75">
      <c r="W671" s="8"/>
      <c r="X671" s="8"/>
      <c r="Y671" s="8"/>
    </row>
    <row r="672" spans="23:25" ht="15.75">
      <c r="W672" s="8"/>
      <c r="X672" s="8"/>
      <c r="Y672" s="8"/>
    </row>
    <row r="673" spans="23:25" ht="15.75">
      <c r="W673" s="8"/>
      <c r="X673" s="8"/>
      <c r="Y673" s="8"/>
    </row>
    <row r="674" spans="23:25" ht="15.75">
      <c r="W674" s="8"/>
      <c r="X674" s="8"/>
      <c r="Y674" s="8"/>
    </row>
    <row r="675" spans="23:25" ht="15.75">
      <c r="W675" s="8"/>
      <c r="X675" s="8"/>
      <c r="Y675" s="8"/>
    </row>
    <row r="676" spans="23:25" ht="15.75">
      <c r="W676" s="8"/>
      <c r="X676" s="8"/>
      <c r="Y676" s="8"/>
    </row>
    <row r="677" spans="23:25" ht="15.75">
      <c r="W677" s="8"/>
      <c r="X677" s="8"/>
      <c r="Y677" s="8"/>
    </row>
    <row r="678" spans="23:25" ht="15.75">
      <c r="W678" s="8"/>
      <c r="X678" s="8"/>
      <c r="Y678" s="8"/>
    </row>
    <row r="679" spans="23:25" ht="15.75">
      <c r="W679" s="8"/>
      <c r="X679" s="8"/>
      <c r="Y679" s="8"/>
    </row>
    <row r="680" spans="23:25" ht="15.75">
      <c r="W680" s="8"/>
      <c r="X680" s="8"/>
      <c r="Y680" s="8"/>
    </row>
    <row r="681" spans="23:25" ht="15.75">
      <c r="W681" s="8"/>
      <c r="X681" s="8"/>
      <c r="Y681" s="8"/>
    </row>
    <row r="682" spans="23:25" ht="15.75">
      <c r="W682" s="8"/>
      <c r="X682" s="8"/>
      <c r="Y682" s="8"/>
    </row>
    <row r="683" spans="23:25" ht="15.75">
      <c r="W683" s="8"/>
      <c r="X683" s="8"/>
      <c r="Y683" s="8"/>
    </row>
    <row r="684" spans="23:25" ht="15.75">
      <c r="W684" s="8"/>
      <c r="X684" s="8"/>
      <c r="Y684" s="8"/>
    </row>
    <row r="685" spans="23:25" ht="15.75">
      <c r="W685" s="8"/>
      <c r="X685" s="8"/>
      <c r="Y685" s="8"/>
    </row>
    <row r="686" spans="23:25" ht="15.75">
      <c r="W686" s="8"/>
      <c r="X686" s="8"/>
      <c r="Y686" s="8"/>
    </row>
    <row r="687" spans="23:25" ht="15.75">
      <c r="W687" s="8"/>
      <c r="X687" s="8"/>
      <c r="Y687" s="8"/>
    </row>
    <row r="688" spans="23:25" ht="15.75">
      <c r="W688" s="8"/>
      <c r="X688" s="8"/>
      <c r="Y688" s="8"/>
    </row>
    <row r="689" spans="23:25" ht="15.75">
      <c r="W689" s="8"/>
      <c r="X689" s="8"/>
      <c r="Y689" s="8"/>
    </row>
    <row r="690" spans="23:25" ht="15.75">
      <c r="W690" s="8"/>
      <c r="X690" s="8"/>
      <c r="Y690" s="8"/>
    </row>
    <row r="691" spans="23:25" ht="15.75">
      <c r="W691" s="8"/>
      <c r="X691" s="8"/>
      <c r="Y691" s="8"/>
    </row>
    <row r="692" spans="23:25" ht="15.75">
      <c r="W692" s="8"/>
      <c r="X692" s="8"/>
      <c r="Y692" s="8"/>
    </row>
    <row r="693" spans="23:25" ht="15.75">
      <c r="W693" s="8"/>
      <c r="X693" s="8"/>
      <c r="Y693" s="8"/>
    </row>
    <row r="694" spans="23:25" ht="15.75">
      <c r="W694" s="8"/>
      <c r="X694" s="8"/>
      <c r="Y694" s="8"/>
    </row>
    <row r="695" spans="23:25" ht="15.75">
      <c r="W695" s="8"/>
      <c r="X695" s="8"/>
      <c r="Y695" s="8"/>
    </row>
    <row r="696" spans="23:25" ht="15.75">
      <c r="W696" s="8"/>
      <c r="X696" s="8"/>
      <c r="Y696" s="8"/>
    </row>
    <row r="697" spans="23:25" ht="15.75">
      <c r="W697" s="8"/>
      <c r="X697" s="8"/>
      <c r="Y697" s="8"/>
    </row>
    <row r="698" spans="23:25" ht="15.75">
      <c r="W698" s="8"/>
      <c r="X698" s="8"/>
      <c r="Y698" s="8"/>
    </row>
    <row r="699" spans="23:25" ht="15.75">
      <c r="W699" s="8"/>
      <c r="X699" s="8"/>
      <c r="Y699" s="8"/>
    </row>
    <row r="700" spans="23:25" ht="15.75">
      <c r="W700" s="8"/>
      <c r="X700" s="8"/>
      <c r="Y700" s="8"/>
    </row>
    <row r="701" spans="23:25" ht="15.75">
      <c r="W701" s="8"/>
      <c r="X701" s="8"/>
      <c r="Y701" s="8"/>
    </row>
    <row r="702" spans="23:25" ht="15.75">
      <c r="W702" s="8"/>
      <c r="X702" s="8"/>
      <c r="Y702" s="8"/>
    </row>
    <row r="703" spans="23:25" ht="15.75">
      <c r="W703" s="8"/>
      <c r="X703" s="8"/>
      <c r="Y703" s="8"/>
    </row>
    <row r="704" spans="23:25" ht="15.75">
      <c r="W704" s="8"/>
      <c r="X704" s="8"/>
      <c r="Y704" s="8"/>
    </row>
    <row r="705" spans="23:25" ht="15.75">
      <c r="W705" s="8"/>
      <c r="X705" s="8"/>
      <c r="Y705" s="8"/>
    </row>
    <row r="706" spans="23:25" ht="15.75">
      <c r="W706" s="8"/>
      <c r="X706" s="8"/>
      <c r="Y706" s="8"/>
    </row>
    <row r="707" spans="23:25" ht="15.75">
      <c r="W707" s="8"/>
      <c r="X707" s="8"/>
      <c r="Y707" s="8"/>
    </row>
    <row r="708" spans="23:25" ht="15.75">
      <c r="W708" s="8"/>
      <c r="X708" s="8"/>
      <c r="Y708" s="8"/>
    </row>
    <row r="709" spans="23:25" ht="15.75">
      <c r="W709" s="8"/>
      <c r="X709" s="8"/>
      <c r="Y709" s="8"/>
    </row>
    <row r="710" spans="23:25" ht="15.75">
      <c r="W710" s="8"/>
      <c r="X710" s="8"/>
      <c r="Y710" s="8"/>
    </row>
    <row r="711" spans="23:25" ht="15.75">
      <c r="W711" s="8"/>
      <c r="X711" s="8"/>
      <c r="Y711" s="8"/>
    </row>
    <row r="712" spans="23:25" ht="15.75">
      <c r="W712" s="8"/>
      <c r="X712" s="8"/>
      <c r="Y712" s="8"/>
    </row>
    <row r="713" spans="23:25" ht="15.75">
      <c r="W713" s="8"/>
      <c r="X713" s="8"/>
      <c r="Y713" s="8"/>
    </row>
    <row r="714" spans="23:25" ht="15.75">
      <c r="W714" s="8"/>
      <c r="X714" s="8"/>
      <c r="Y714" s="8"/>
    </row>
    <row r="715" spans="23:25" ht="15.75">
      <c r="W715" s="8"/>
      <c r="X715" s="8"/>
      <c r="Y715" s="8"/>
    </row>
    <row r="716" spans="23:25" ht="15.75">
      <c r="W716" s="8"/>
      <c r="X716" s="8"/>
      <c r="Y716" s="8"/>
    </row>
    <row r="717" spans="23:25" ht="15.75">
      <c r="W717" s="8"/>
      <c r="X717" s="8"/>
      <c r="Y717" s="8"/>
    </row>
    <row r="718" spans="23:25" ht="15.75">
      <c r="W718" s="8"/>
      <c r="X718" s="8"/>
      <c r="Y718" s="8"/>
    </row>
    <row r="719" spans="23:25" ht="15.75">
      <c r="W719" s="8"/>
      <c r="X719" s="8"/>
      <c r="Y719" s="8"/>
    </row>
    <row r="720" spans="23:25" ht="15.75">
      <c r="W720" s="8"/>
      <c r="X720" s="8"/>
      <c r="Y720" s="8"/>
    </row>
    <row r="721" spans="23:25" ht="15.75">
      <c r="W721" s="8"/>
      <c r="X721" s="8"/>
      <c r="Y721" s="8"/>
    </row>
    <row r="722" spans="23:25" ht="15.75">
      <c r="W722" s="8"/>
      <c r="X722" s="8"/>
      <c r="Y722" s="8"/>
    </row>
    <row r="723" spans="23:25" ht="15.75">
      <c r="W723" s="8"/>
      <c r="X723" s="8"/>
      <c r="Y723" s="8"/>
    </row>
    <row r="724" spans="23:25" ht="15.75">
      <c r="W724" s="8"/>
      <c r="X724" s="8"/>
      <c r="Y724" s="8"/>
    </row>
    <row r="725" spans="23:25" ht="15.75">
      <c r="W725" s="8"/>
      <c r="X725" s="8"/>
      <c r="Y725" s="8"/>
    </row>
    <row r="726" spans="23:25" ht="15.75">
      <c r="W726" s="8"/>
      <c r="X726" s="8"/>
      <c r="Y726" s="8"/>
    </row>
    <row r="727" spans="23:25" ht="15.75">
      <c r="W727" s="8"/>
      <c r="X727" s="8"/>
      <c r="Y727" s="8"/>
    </row>
    <row r="728" spans="23:25" ht="15.75">
      <c r="W728" s="8"/>
      <c r="X728" s="8"/>
      <c r="Y728" s="8"/>
    </row>
    <row r="729" spans="23:25" ht="15.75">
      <c r="W729" s="8"/>
      <c r="X729" s="8"/>
      <c r="Y729" s="8"/>
    </row>
    <row r="730" spans="23:25" ht="15.75">
      <c r="W730" s="8"/>
      <c r="X730" s="8"/>
      <c r="Y730" s="8"/>
    </row>
    <row r="731" spans="23:25" ht="15.75">
      <c r="W731" s="8"/>
      <c r="X731" s="8"/>
      <c r="Y731" s="8"/>
    </row>
    <row r="732" spans="23:25" ht="15.75">
      <c r="W732" s="8"/>
      <c r="X732" s="8"/>
      <c r="Y732" s="8"/>
    </row>
    <row r="733" spans="23:25" ht="15.75">
      <c r="W733" s="8"/>
      <c r="X733" s="8"/>
      <c r="Y733" s="8"/>
    </row>
    <row r="734" spans="23:25" ht="15.75">
      <c r="W734" s="8"/>
      <c r="X734" s="8"/>
      <c r="Y734" s="8"/>
    </row>
    <row r="735" spans="23:25" ht="15.75">
      <c r="W735" s="8"/>
      <c r="X735" s="8"/>
      <c r="Y735" s="8"/>
    </row>
    <row r="736" spans="23:25" ht="15.75">
      <c r="W736" s="8"/>
      <c r="X736" s="8"/>
      <c r="Y736" s="8"/>
    </row>
    <row r="737" spans="23:25" ht="15.75">
      <c r="W737" s="8"/>
      <c r="X737" s="8"/>
      <c r="Y737" s="8"/>
    </row>
    <row r="738" spans="23:25" ht="15.75">
      <c r="W738" s="8"/>
      <c r="X738" s="8"/>
      <c r="Y738" s="8"/>
    </row>
    <row r="739" spans="23:25" ht="15.75">
      <c r="W739" s="8"/>
      <c r="X739" s="8"/>
      <c r="Y739" s="8"/>
    </row>
    <row r="740" spans="23:25" ht="15.75">
      <c r="W740" s="8"/>
      <c r="X740" s="8"/>
      <c r="Y740" s="8"/>
    </row>
    <row r="741" spans="23:25" ht="15.75">
      <c r="W741" s="8"/>
      <c r="X741" s="8"/>
      <c r="Y741" s="8"/>
    </row>
    <row r="742" spans="23:25" ht="15.75">
      <c r="W742" s="8"/>
      <c r="X742" s="8"/>
      <c r="Y742" s="8"/>
    </row>
    <row r="743" spans="23:25" ht="15.75">
      <c r="W743" s="8"/>
      <c r="X743" s="8"/>
      <c r="Y743" s="8"/>
    </row>
    <row r="744" spans="23:25" ht="15.75">
      <c r="W744" s="8"/>
      <c r="X744" s="8"/>
      <c r="Y744" s="8"/>
    </row>
    <row r="745" spans="23:25" ht="15.75">
      <c r="W745" s="8"/>
      <c r="X745" s="8"/>
      <c r="Y745" s="8"/>
    </row>
    <row r="746" spans="23:25" ht="15.75">
      <c r="W746" s="8"/>
      <c r="X746" s="8"/>
      <c r="Y746" s="8"/>
    </row>
    <row r="747" spans="23:25" ht="15.75">
      <c r="W747" s="8"/>
      <c r="X747" s="8"/>
      <c r="Y747" s="8"/>
    </row>
    <row r="748" spans="23:25" ht="15.75">
      <c r="W748" s="8"/>
      <c r="X748" s="8"/>
      <c r="Y748" s="8"/>
    </row>
    <row r="749" spans="23:25" ht="15.75">
      <c r="W749" s="8"/>
      <c r="X749" s="8"/>
      <c r="Y749" s="8"/>
    </row>
    <row r="750" spans="23:25" ht="15.75">
      <c r="W750" s="8"/>
      <c r="X750" s="8"/>
      <c r="Y750" s="8"/>
    </row>
    <row r="751" spans="23:25" ht="15.75">
      <c r="W751" s="8"/>
      <c r="X751" s="8"/>
      <c r="Y751" s="8"/>
    </row>
    <row r="752" spans="23:25" ht="15.75">
      <c r="W752" s="8"/>
      <c r="X752" s="8"/>
      <c r="Y752" s="8"/>
    </row>
    <row r="753" spans="23:25" ht="15.75">
      <c r="W753" s="8"/>
      <c r="X753" s="8"/>
      <c r="Y753" s="8"/>
    </row>
    <row r="754" spans="23:25" ht="15.75">
      <c r="W754" s="8"/>
      <c r="X754" s="8"/>
      <c r="Y754" s="8"/>
    </row>
    <row r="755" spans="23:25" ht="15.75">
      <c r="W755" s="8"/>
      <c r="X755" s="8"/>
      <c r="Y755" s="8"/>
    </row>
    <row r="756" spans="23:25" ht="15.75">
      <c r="W756" s="8"/>
      <c r="X756" s="8"/>
      <c r="Y756" s="8"/>
    </row>
    <row r="757" spans="23:25" ht="15.75">
      <c r="W757" s="8"/>
      <c r="X757" s="8"/>
      <c r="Y757" s="8"/>
    </row>
    <row r="758" spans="23:25" ht="15.75">
      <c r="W758" s="8"/>
      <c r="X758" s="8"/>
      <c r="Y758" s="8"/>
    </row>
    <row r="759" spans="23:25" ht="15.75">
      <c r="W759" s="8"/>
      <c r="X759" s="8"/>
      <c r="Y759" s="8"/>
    </row>
    <row r="760" spans="23:25" ht="15.75">
      <c r="W760" s="8"/>
      <c r="X760" s="8"/>
      <c r="Y760" s="8"/>
    </row>
    <row r="761" spans="23:25" ht="15.75">
      <c r="W761" s="8"/>
      <c r="X761" s="8"/>
      <c r="Y761" s="8"/>
    </row>
    <row r="762" spans="23:25" ht="15.75">
      <c r="W762" s="8"/>
      <c r="X762" s="8"/>
      <c r="Y762" s="8"/>
    </row>
    <row r="763" spans="23:25" ht="15.75">
      <c r="W763" s="8"/>
      <c r="X763" s="8"/>
      <c r="Y763" s="8"/>
    </row>
    <row r="764" spans="23:25" ht="15.75">
      <c r="W764" s="8"/>
      <c r="X764" s="8"/>
      <c r="Y764" s="8"/>
    </row>
    <row r="765" spans="23:25" ht="15.75">
      <c r="W765" s="8"/>
      <c r="X765" s="8"/>
      <c r="Y765" s="8"/>
    </row>
    <row r="766" spans="23:25" ht="15.75">
      <c r="W766" s="8"/>
      <c r="X766" s="8"/>
      <c r="Y766" s="8"/>
    </row>
    <row r="767" spans="23:25" ht="15.75">
      <c r="W767" s="8"/>
      <c r="X767" s="8"/>
      <c r="Y767" s="8"/>
    </row>
    <row r="768" spans="23:25" ht="15.75">
      <c r="W768" s="8"/>
      <c r="X768" s="8"/>
      <c r="Y768" s="8"/>
    </row>
    <row r="769" spans="23:25" ht="15.75">
      <c r="W769" s="8"/>
      <c r="X769" s="8"/>
      <c r="Y769" s="8"/>
    </row>
    <row r="770" spans="23:25" ht="15.75">
      <c r="W770" s="8"/>
      <c r="X770" s="8"/>
      <c r="Y770" s="8"/>
    </row>
    <row r="771" spans="23:25" ht="15.75">
      <c r="W771" s="8"/>
      <c r="X771" s="8"/>
      <c r="Y771" s="8"/>
    </row>
    <row r="772" spans="23:25" ht="15.75">
      <c r="W772" s="8"/>
      <c r="X772" s="8"/>
      <c r="Y772" s="8"/>
    </row>
    <row r="773" spans="23:25" ht="15.75">
      <c r="W773" s="8"/>
      <c r="X773" s="8"/>
      <c r="Y773" s="8"/>
    </row>
    <row r="774" spans="23:25" ht="15.75">
      <c r="W774" s="8"/>
      <c r="X774" s="8"/>
      <c r="Y774" s="8"/>
    </row>
    <row r="775" spans="23:25" ht="15.75">
      <c r="W775" s="8"/>
      <c r="X775" s="8"/>
      <c r="Y775" s="8"/>
    </row>
    <row r="776" spans="23:25" ht="15.75">
      <c r="W776" s="8"/>
      <c r="X776" s="8"/>
      <c r="Y776" s="8"/>
    </row>
    <row r="777" spans="23:25" ht="15.75">
      <c r="W777" s="8"/>
      <c r="X777" s="8"/>
      <c r="Y777" s="8"/>
    </row>
    <row r="778" spans="23:25" ht="15.75">
      <c r="W778" s="8"/>
      <c r="X778" s="8"/>
      <c r="Y778" s="8"/>
    </row>
    <row r="779" spans="23:25" ht="15.75">
      <c r="W779" s="8"/>
      <c r="X779" s="8"/>
      <c r="Y779" s="8"/>
    </row>
    <row r="780" spans="23:25" ht="15.75">
      <c r="W780" s="8"/>
      <c r="X780" s="8"/>
      <c r="Y780" s="8"/>
    </row>
    <row r="781" spans="23:25" ht="15.75">
      <c r="W781" s="8"/>
      <c r="X781" s="8"/>
      <c r="Y781" s="8"/>
    </row>
    <row r="782" spans="23:25" ht="15.75">
      <c r="W782" s="8"/>
      <c r="X782" s="8"/>
      <c r="Y782" s="8"/>
    </row>
    <row r="783" spans="23:25" ht="15.75">
      <c r="W783" s="8"/>
      <c r="X783" s="8"/>
      <c r="Y783" s="8"/>
    </row>
    <row r="784" spans="23:25" ht="15.75">
      <c r="W784" s="8"/>
      <c r="X784" s="8"/>
      <c r="Y784" s="8"/>
    </row>
    <row r="785" spans="23:25" ht="15.75">
      <c r="W785" s="8"/>
      <c r="X785" s="8"/>
      <c r="Y785" s="8"/>
    </row>
    <row r="786" spans="23:25" ht="15.75">
      <c r="W786" s="8"/>
      <c r="X786" s="8"/>
      <c r="Y786" s="8"/>
    </row>
    <row r="787" spans="23:25" ht="15.75">
      <c r="W787" s="8"/>
      <c r="X787" s="8"/>
      <c r="Y787" s="8"/>
    </row>
    <row r="788" spans="23:25" ht="15.75">
      <c r="W788" s="8"/>
      <c r="X788" s="8"/>
      <c r="Y788" s="8"/>
    </row>
    <row r="789" spans="23:25" ht="15.75">
      <c r="W789" s="8"/>
      <c r="X789" s="8"/>
      <c r="Y789" s="8"/>
    </row>
    <row r="790" spans="23:25" ht="15.75">
      <c r="W790" s="8"/>
      <c r="X790" s="8"/>
      <c r="Y790" s="8"/>
    </row>
    <row r="791" spans="23:25" ht="15.75">
      <c r="W791" s="8"/>
      <c r="X791" s="8"/>
      <c r="Y791" s="8"/>
    </row>
    <row r="792" spans="23:25" ht="15.75">
      <c r="W792" s="8"/>
      <c r="X792" s="8"/>
      <c r="Y792" s="8"/>
    </row>
    <row r="793" spans="23:25" ht="15.75">
      <c r="W793" s="8"/>
      <c r="X793" s="8"/>
      <c r="Y793" s="8"/>
    </row>
    <row r="794" spans="23:25" ht="15.75">
      <c r="W794" s="8"/>
      <c r="X794" s="8"/>
      <c r="Y794" s="8"/>
    </row>
    <row r="795" spans="23:25" ht="15.75">
      <c r="W795" s="8"/>
      <c r="X795" s="8"/>
      <c r="Y795" s="8"/>
    </row>
    <row r="796" spans="23:25" ht="15.75">
      <c r="W796" s="8"/>
      <c r="X796" s="8"/>
      <c r="Y796" s="8"/>
    </row>
    <row r="797" spans="23:25" ht="15.75">
      <c r="W797" s="8"/>
      <c r="X797" s="8"/>
      <c r="Y797" s="8"/>
    </row>
    <row r="798" spans="23:25" ht="15.75">
      <c r="W798" s="8"/>
      <c r="X798" s="8"/>
      <c r="Y798" s="8"/>
    </row>
    <row r="799" spans="23:25" ht="15.75">
      <c r="W799" s="8"/>
      <c r="X799" s="8"/>
      <c r="Y799" s="8"/>
    </row>
    <row r="800" spans="23:25" ht="15.75">
      <c r="W800" s="8"/>
      <c r="X800" s="8"/>
      <c r="Y800" s="8"/>
    </row>
    <row r="801" spans="23:25" ht="15.75">
      <c r="W801" s="8"/>
      <c r="X801" s="8"/>
      <c r="Y801" s="8"/>
    </row>
    <row r="802" spans="23:25" ht="15.75">
      <c r="W802" s="8"/>
      <c r="X802" s="8"/>
      <c r="Y802" s="8"/>
    </row>
    <row r="803" spans="23:25" ht="15.75">
      <c r="W803" s="8"/>
      <c r="X803" s="8"/>
      <c r="Y803" s="8"/>
    </row>
    <row r="804" spans="23:25" ht="15.75">
      <c r="W804" s="8"/>
      <c r="X804" s="8"/>
      <c r="Y804" s="8"/>
    </row>
    <row r="805" spans="23:25" ht="15.75">
      <c r="W805" s="8"/>
      <c r="X805" s="8"/>
      <c r="Y805" s="8"/>
    </row>
    <row r="806" spans="23:25" ht="15.75">
      <c r="W806" s="8"/>
      <c r="X806" s="8"/>
      <c r="Y806" s="8"/>
    </row>
    <row r="807" spans="23:25" ht="15.75">
      <c r="W807" s="8"/>
      <c r="X807" s="8"/>
      <c r="Y807" s="8"/>
    </row>
    <row r="808" spans="23:25" ht="15.75">
      <c r="W808" s="8"/>
      <c r="X808" s="8"/>
      <c r="Y808" s="8"/>
    </row>
    <row r="809" spans="23:25" ht="15.75">
      <c r="W809" s="8"/>
      <c r="X809" s="8"/>
      <c r="Y809" s="8"/>
    </row>
    <row r="810" spans="23:25" ht="15.75">
      <c r="W810" s="8"/>
      <c r="X810" s="8"/>
      <c r="Y810" s="8"/>
    </row>
    <row r="811" spans="23:25" ht="15.75">
      <c r="W811" s="8"/>
      <c r="X811" s="8"/>
      <c r="Y811" s="8"/>
    </row>
    <row r="812" spans="23:25" ht="15.75">
      <c r="W812" s="8"/>
      <c r="X812" s="8"/>
      <c r="Y812" s="8"/>
    </row>
    <row r="813" spans="23:25" ht="15.75">
      <c r="W813" s="8"/>
      <c r="X813" s="8"/>
      <c r="Y813" s="8"/>
    </row>
    <row r="814" spans="23:25" ht="15.75">
      <c r="W814" s="8"/>
      <c r="X814" s="8"/>
      <c r="Y814" s="8"/>
    </row>
    <row r="815" spans="23:25" ht="15.75">
      <c r="W815" s="8"/>
      <c r="X815" s="8"/>
      <c r="Y815" s="8"/>
    </row>
    <row r="816" spans="23:25" ht="15.75">
      <c r="W816" s="8"/>
      <c r="X816" s="8"/>
      <c r="Y816" s="8"/>
    </row>
    <row r="817" spans="23:25" ht="15.75">
      <c r="W817" s="8"/>
      <c r="X817" s="8"/>
      <c r="Y817" s="8"/>
    </row>
    <row r="818" spans="23:25" ht="15.75">
      <c r="W818" s="8"/>
      <c r="X818" s="8"/>
      <c r="Y818" s="8"/>
    </row>
    <row r="819" spans="23:25" ht="15.75">
      <c r="W819" s="8"/>
      <c r="X819" s="8"/>
      <c r="Y819" s="8"/>
    </row>
    <row r="820" spans="23:25" ht="15.75">
      <c r="W820" s="8"/>
      <c r="X820" s="8"/>
      <c r="Y820" s="8"/>
    </row>
    <row r="821" spans="23:25" ht="15.75">
      <c r="W821" s="8"/>
      <c r="X821" s="8"/>
      <c r="Y821" s="8"/>
    </row>
    <row r="822" spans="23:25" ht="15.75">
      <c r="W822" s="8"/>
      <c r="X822" s="8"/>
      <c r="Y822" s="8"/>
    </row>
    <row r="823" spans="23:25" ht="15.75">
      <c r="W823" s="8"/>
      <c r="X823" s="8"/>
      <c r="Y823" s="8"/>
    </row>
    <row r="824" spans="23:25" ht="15.75">
      <c r="W824" s="8"/>
      <c r="X824" s="8"/>
      <c r="Y824" s="8"/>
    </row>
    <row r="825" spans="23:25" ht="15.75">
      <c r="W825" s="8"/>
      <c r="X825" s="8"/>
      <c r="Y825" s="8"/>
    </row>
    <row r="826" spans="23:25" ht="15.75">
      <c r="W826" s="8"/>
      <c r="X826" s="8"/>
      <c r="Y826" s="8"/>
    </row>
    <row r="827" spans="23:25" ht="15.75">
      <c r="W827" s="8"/>
      <c r="X827" s="8"/>
      <c r="Y827" s="8"/>
    </row>
    <row r="828" spans="23:25" ht="15.75">
      <c r="W828" s="8"/>
      <c r="X828" s="8"/>
      <c r="Y828" s="8"/>
    </row>
    <row r="829" spans="23:25" ht="15.75">
      <c r="W829" s="8"/>
      <c r="X829" s="8"/>
      <c r="Y829" s="8"/>
    </row>
    <row r="830" spans="23:25" ht="15.75">
      <c r="W830" s="8"/>
      <c r="X830" s="8"/>
      <c r="Y830" s="8"/>
    </row>
    <row r="831" spans="23:25" ht="15.75">
      <c r="W831" s="8"/>
      <c r="X831" s="8"/>
      <c r="Y831" s="8"/>
    </row>
    <row r="832" spans="23:25" ht="15.75">
      <c r="W832" s="8"/>
      <c r="X832" s="8"/>
      <c r="Y832" s="8"/>
    </row>
    <row r="833" spans="23:25" ht="15.75">
      <c r="W833" s="8"/>
      <c r="X833" s="8"/>
      <c r="Y833" s="8"/>
    </row>
    <row r="834" spans="23:25" ht="15.75">
      <c r="W834" s="8"/>
      <c r="X834" s="8"/>
      <c r="Y834" s="8"/>
    </row>
    <row r="835" spans="23:25" ht="15.75">
      <c r="W835" s="8"/>
      <c r="X835" s="8"/>
      <c r="Y835" s="8"/>
    </row>
    <row r="836" spans="23:25" ht="15.75">
      <c r="W836" s="8"/>
      <c r="X836" s="8"/>
      <c r="Y836" s="8"/>
    </row>
    <row r="837" spans="23:25" ht="15.75">
      <c r="W837" s="8"/>
      <c r="X837" s="8"/>
      <c r="Y837" s="8"/>
    </row>
    <row r="838" spans="23:25" ht="15.75">
      <c r="W838" s="8"/>
      <c r="X838" s="8"/>
      <c r="Y838" s="8"/>
    </row>
    <row r="839" spans="23:25" ht="15.75">
      <c r="W839" s="8"/>
      <c r="X839" s="8"/>
      <c r="Y839" s="8"/>
    </row>
    <row r="840" spans="23:25" ht="15.75">
      <c r="W840" s="8"/>
      <c r="X840" s="8"/>
      <c r="Y840" s="8"/>
    </row>
    <row r="841" spans="23:25" ht="15.75">
      <c r="W841" s="8"/>
      <c r="X841" s="8"/>
      <c r="Y841" s="8"/>
    </row>
    <row r="842" spans="23:25" ht="15.75">
      <c r="W842" s="8"/>
      <c r="X842" s="8"/>
      <c r="Y842" s="8"/>
    </row>
    <row r="843" spans="23:25" ht="15.75">
      <c r="W843" s="8"/>
      <c r="X843" s="8"/>
      <c r="Y843" s="8"/>
    </row>
    <row r="844" spans="23:25" ht="15.75">
      <c r="W844" s="8"/>
      <c r="X844" s="8"/>
      <c r="Y844" s="8"/>
    </row>
    <row r="845" spans="23:25" ht="15.75">
      <c r="W845" s="8"/>
      <c r="X845" s="8"/>
      <c r="Y845" s="8"/>
    </row>
    <row r="846" spans="23:25" ht="15.75">
      <c r="W846" s="8"/>
      <c r="X846" s="8"/>
      <c r="Y846" s="8"/>
    </row>
    <row r="847" spans="23:25" ht="15.75">
      <c r="W847" s="8"/>
      <c r="X847" s="8"/>
      <c r="Y847" s="8"/>
    </row>
    <row r="848" spans="23:25" ht="15.75">
      <c r="W848" s="8"/>
      <c r="X848" s="8"/>
      <c r="Y848" s="8"/>
    </row>
    <row r="849" spans="23:25" ht="15.75">
      <c r="W849" s="8"/>
      <c r="X849" s="8"/>
      <c r="Y849" s="8"/>
    </row>
    <row r="850" spans="23:25" ht="15.75">
      <c r="W850" s="8"/>
      <c r="X850" s="8"/>
      <c r="Y850" s="8"/>
    </row>
    <row r="851" spans="23:25" ht="15.75">
      <c r="W851" s="8"/>
      <c r="X851" s="8"/>
      <c r="Y851" s="8"/>
    </row>
    <row r="852" spans="23:25" ht="15.75">
      <c r="W852" s="8"/>
      <c r="X852" s="8"/>
      <c r="Y852" s="8"/>
    </row>
    <row r="853" spans="23:25" ht="15.75">
      <c r="W853" s="8"/>
      <c r="X853" s="8"/>
      <c r="Y853" s="8"/>
    </row>
    <row r="854" spans="23:25" ht="15.75">
      <c r="W854" s="8"/>
      <c r="X854" s="8"/>
      <c r="Y854" s="8"/>
    </row>
    <row r="855" spans="23:25" ht="15.75">
      <c r="W855" s="8"/>
      <c r="X855" s="8"/>
      <c r="Y855" s="8"/>
    </row>
    <row r="856" spans="23:25" ht="15.75">
      <c r="W856" s="8"/>
      <c r="X856" s="8"/>
      <c r="Y856" s="8"/>
    </row>
    <row r="857" spans="23:25" ht="15.75">
      <c r="W857" s="8"/>
      <c r="X857" s="8"/>
      <c r="Y857" s="8"/>
    </row>
    <row r="858" spans="23:25" ht="15.75">
      <c r="W858" s="8"/>
      <c r="X858" s="8"/>
      <c r="Y858" s="8"/>
    </row>
    <row r="859" spans="23:25" ht="15.75">
      <c r="W859" s="8"/>
      <c r="X859" s="8"/>
      <c r="Y859" s="8"/>
    </row>
    <row r="860" spans="23:25" ht="15.75">
      <c r="W860" s="8"/>
      <c r="X860" s="8"/>
      <c r="Y860" s="8"/>
    </row>
    <row r="861" spans="23:25" ht="15.75">
      <c r="W861" s="8"/>
      <c r="X861" s="8"/>
      <c r="Y861" s="8"/>
    </row>
    <row r="862" spans="23:25" ht="15.75">
      <c r="W862" s="8"/>
      <c r="X862" s="8"/>
      <c r="Y862" s="8"/>
    </row>
    <row r="863" spans="23:25" ht="15.75">
      <c r="W863" s="8"/>
      <c r="X863" s="8"/>
      <c r="Y863" s="8"/>
    </row>
    <row r="864" spans="23:25" ht="15.75">
      <c r="W864" s="8"/>
      <c r="X864" s="8"/>
      <c r="Y864" s="8"/>
    </row>
    <row r="865" spans="23:25" ht="15.75">
      <c r="W865" s="8"/>
      <c r="X865" s="8"/>
      <c r="Y865" s="8"/>
    </row>
    <row r="866" spans="23:25" ht="15.75">
      <c r="W866" s="8"/>
      <c r="X866" s="8"/>
      <c r="Y866" s="8"/>
    </row>
    <row r="867" spans="23:25" ht="15.75">
      <c r="W867" s="8"/>
      <c r="X867" s="8"/>
      <c r="Y867" s="8"/>
    </row>
    <row r="868" spans="23:25" ht="15.75">
      <c r="W868" s="8"/>
      <c r="X868" s="8"/>
      <c r="Y868" s="8"/>
    </row>
    <row r="869" spans="23:25" ht="15.75">
      <c r="W869" s="8"/>
      <c r="X869" s="8"/>
      <c r="Y869" s="8"/>
    </row>
    <row r="870" spans="23:25" ht="15.75">
      <c r="W870" s="8"/>
      <c r="X870" s="8"/>
      <c r="Y870" s="8"/>
    </row>
    <row r="871" spans="23:25" ht="15.75">
      <c r="W871" s="8"/>
      <c r="X871" s="8"/>
      <c r="Y871" s="8"/>
    </row>
    <row r="872" spans="23:25" ht="15.75">
      <c r="W872" s="8"/>
      <c r="X872" s="8"/>
      <c r="Y872" s="8"/>
    </row>
    <row r="873" spans="23:25" ht="15.75">
      <c r="W873" s="8"/>
      <c r="X873" s="8"/>
      <c r="Y873" s="8"/>
    </row>
    <row r="874" spans="23:25" ht="15.75">
      <c r="W874" s="8"/>
      <c r="X874" s="8"/>
      <c r="Y874" s="8"/>
    </row>
    <row r="875" spans="23:25" ht="15.75">
      <c r="W875" s="8"/>
      <c r="X875" s="8"/>
      <c r="Y875" s="8"/>
    </row>
    <row r="876" spans="23:25" ht="15.75">
      <c r="W876" s="8"/>
      <c r="X876" s="8"/>
      <c r="Y876" s="8"/>
    </row>
    <row r="877" spans="23:25" ht="15.75">
      <c r="W877" s="8"/>
      <c r="X877" s="8"/>
      <c r="Y877" s="8"/>
    </row>
    <row r="878" spans="23:25" ht="15.75">
      <c r="W878" s="8"/>
      <c r="X878" s="8"/>
      <c r="Y878" s="8"/>
    </row>
    <row r="879" spans="23:25" ht="15.75">
      <c r="W879" s="8"/>
      <c r="X879" s="8"/>
      <c r="Y879" s="8"/>
    </row>
    <row r="880" spans="23:25" ht="15.75">
      <c r="W880" s="8"/>
      <c r="X880" s="8"/>
      <c r="Y880" s="8"/>
    </row>
    <row r="881" spans="23:25" ht="15.75">
      <c r="W881" s="8"/>
      <c r="X881" s="8"/>
      <c r="Y881" s="8"/>
    </row>
    <row r="882" spans="23:25" ht="15.75">
      <c r="W882" s="8"/>
      <c r="X882" s="8"/>
      <c r="Y882" s="8"/>
    </row>
    <row r="883" spans="23:25" ht="15.75">
      <c r="W883" s="8"/>
      <c r="X883" s="8"/>
      <c r="Y883" s="8"/>
    </row>
    <row r="884" spans="23:25" ht="15.75">
      <c r="W884" s="8"/>
      <c r="X884" s="8"/>
      <c r="Y884" s="8"/>
    </row>
    <row r="885" spans="23:25" ht="15.75">
      <c r="W885" s="8"/>
      <c r="X885" s="8"/>
      <c r="Y885" s="8"/>
    </row>
    <row r="886" spans="23:25" ht="15.75">
      <c r="W886" s="8"/>
      <c r="X886" s="8"/>
      <c r="Y886" s="8"/>
    </row>
    <row r="887" spans="23:25" ht="15.75">
      <c r="W887" s="8"/>
      <c r="X887" s="8"/>
      <c r="Y887" s="8"/>
    </row>
    <row r="888" spans="23:25" ht="15.75">
      <c r="W888" s="8"/>
      <c r="X888" s="8"/>
      <c r="Y888" s="8"/>
    </row>
    <row r="889" spans="23:25" ht="15.75">
      <c r="W889" s="8"/>
      <c r="X889" s="8"/>
      <c r="Y889" s="8"/>
    </row>
    <row r="890" spans="23:25" ht="15.75">
      <c r="W890" s="8"/>
      <c r="X890" s="8"/>
      <c r="Y890" s="8"/>
    </row>
    <row r="891" spans="23:25" ht="15.75">
      <c r="W891" s="8"/>
      <c r="X891" s="8"/>
      <c r="Y891" s="8"/>
    </row>
    <row r="892" spans="23:25" ht="15.75">
      <c r="W892" s="8"/>
      <c r="X892" s="8"/>
      <c r="Y892" s="8"/>
    </row>
    <row r="893" spans="23:25" ht="15.75">
      <c r="W893" s="8"/>
      <c r="X893" s="8"/>
      <c r="Y893" s="8"/>
    </row>
    <row r="894" spans="23:25" ht="15.75">
      <c r="W894" s="8"/>
      <c r="X894" s="8"/>
      <c r="Y894" s="8"/>
    </row>
    <row r="895" spans="23:25" ht="15.75">
      <c r="W895" s="8"/>
      <c r="X895" s="8"/>
      <c r="Y895" s="8"/>
    </row>
    <row r="896" spans="23:25" ht="15.75">
      <c r="W896" s="8"/>
      <c r="X896" s="8"/>
      <c r="Y896" s="8"/>
    </row>
    <row r="897" spans="23:25" ht="15.75">
      <c r="W897" s="8"/>
      <c r="X897" s="8"/>
      <c r="Y897" s="8"/>
    </row>
    <row r="898" spans="23:25" ht="15.75">
      <c r="W898" s="8"/>
      <c r="X898" s="8"/>
      <c r="Y898" s="8"/>
    </row>
    <row r="899" spans="23:25" ht="15.75">
      <c r="W899" s="8"/>
      <c r="X899" s="8"/>
      <c r="Y899" s="8"/>
    </row>
    <row r="900" spans="23:25" ht="15.75">
      <c r="W900" s="8"/>
      <c r="X900" s="8"/>
      <c r="Y900" s="8"/>
    </row>
    <row r="901" spans="23:25" ht="15.75">
      <c r="W901" s="8"/>
      <c r="X901" s="8"/>
      <c r="Y901" s="8"/>
    </row>
    <row r="902" spans="23:25" ht="15.75">
      <c r="W902" s="8"/>
      <c r="X902" s="8"/>
      <c r="Y902" s="8"/>
    </row>
    <row r="903" spans="23:25" ht="15.75">
      <c r="W903" s="8"/>
      <c r="X903" s="8"/>
      <c r="Y903" s="8"/>
    </row>
    <row r="904" spans="23:25" ht="15.75">
      <c r="W904" s="8"/>
      <c r="X904" s="8"/>
      <c r="Y904" s="8"/>
    </row>
    <row r="905" spans="23:25" ht="15.75">
      <c r="W905" s="8"/>
      <c r="X905" s="8"/>
      <c r="Y905" s="8"/>
    </row>
    <row r="906" spans="23:25" ht="15.75">
      <c r="W906" s="8"/>
      <c r="X906" s="8"/>
      <c r="Y906" s="8"/>
    </row>
    <row r="907" spans="23:25" ht="15.75">
      <c r="W907" s="8"/>
      <c r="X907" s="8"/>
      <c r="Y907" s="8"/>
    </row>
    <row r="908" spans="23:25" ht="15.75">
      <c r="W908" s="8"/>
      <c r="X908" s="8"/>
      <c r="Y908" s="8"/>
    </row>
    <row r="909" spans="23:25" ht="15.75">
      <c r="W909" s="8"/>
      <c r="X909" s="8"/>
      <c r="Y909" s="8"/>
    </row>
    <row r="910" spans="23:25" ht="15.75">
      <c r="W910" s="8"/>
      <c r="X910" s="8"/>
      <c r="Y910" s="8"/>
    </row>
    <row r="911" spans="23:25" ht="15.75">
      <c r="W911" s="8"/>
      <c r="X911" s="8"/>
      <c r="Y911" s="8"/>
    </row>
    <row r="912" spans="23:25" ht="15.75">
      <c r="W912" s="8"/>
      <c r="X912" s="8"/>
      <c r="Y912" s="8"/>
    </row>
    <row r="913" spans="23:25" ht="15.75">
      <c r="W913" s="8"/>
      <c r="X913" s="8"/>
      <c r="Y913" s="8"/>
    </row>
    <row r="914" spans="23:25" ht="15.75">
      <c r="W914" s="8"/>
      <c r="X914" s="8"/>
      <c r="Y914" s="8"/>
    </row>
    <row r="915" spans="23:25" ht="15.75">
      <c r="W915" s="8"/>
      <c r="X915" s="8"/>
      <c r="Y915" s="8"/>
    </row>
    <row r="916" spans="23:25" ht="15.75">
      <c r="W916" s="8"/>
      <c r="X916" s="8"/>
      <c r="Y916" s="8"/>
    </row>
    <row r="917" spans="23:25" ht="15.75">
      <c r="W917" s="8"/>
      <c r="X917" s="8"/>
      <c r="Y917" s="8"/>
    </row>
    <row r="918" spans="23:25" ht="15.75">
      <c r="W918" s="8"/>
      <c r="X918" s="8"/>
      <c r="Y918" s="8"/>
    </row>
    <row r="919" spans="23:25" ht="15.75">
      <c r="W919" s="8"/>
      <c r="X919" s="8"/>
      <c r="Y919" s="8"/>
    </row>
    <row r="920" spans="23:25" ht="15.75">
      <c r="W920" s="8"/>
      <c r="X920" s="8"/>
      <c r="Y920" s="8"/>
    </row>
    <row r="921" spans="23:25" ht="15.75">
      <c r="W921" s="8"/>
      <c r="X921" s="8"/>
      <c r="Y921" s="8"/>
    </row>
    <row r="922" spans="23:25" ht="15.75">
      <c r="W922" s="8"/>
      <c r="X922" s="8"/>
      <c r="Y922" s="8"/>
    </row>
    <row r="923" spans="23:25" ht="15.75">
      <c r="W923" s="8"/>
      <c r="X923" s="8"/>
      <c r="Y923" s="8"/>
    </row>
    <row r="924" spans="23:25" ht="15.75">
      <c r="W924" s="8"/>
      <c r="X924" s="8"/>
      <c r="Y924" s="8"/>
    </row>
    <row r="925" spans="23:25" ht="15.75">
      <c r="W925" s="8"/>
      <c r="X925" s="8"/>
      <c r="Y925" s="8"/>
    </row>
    <row r="926" spans="23:25" ht="15.75">
      <c r="W926" s="8"/>
      <c r="X926" s="8"/>
      <c r="Y926" s="8"/>
    </row>
    <row r="927" spans="23:25" ht="15.75">
      <c r="W927" s="8"/>
      <c r="X927" s="8"/>
      <c r="Y927" s="8"/>
    </row>
    <row r="928" spans="23:25" ht="15.75">
      <c r="W928" s="8"/>
      <c r="X928" s="8"/>
      <c r="Y928" s="8"/>
    </row>
    <row r="929" spans="23:25" ht="15.75">
      <c r="W929" s="8"/>
      <c r="X929" s="8"/>
      <c r="Y929" s="8"/>
    </row>
    <row r="930" spans="23:25" ht="15.75">
      <c r="W930" s="8"/>
      <c r="X930" s="8"/>
      <c r="Y930" s="8"/>
    </row>
    <row r="931" spans="23:25" ht="15.75">
      <c r="W931" s="8"/>
      <c r="X931" s="8"/>
      <c r="Y931" s="8"/>
    </row>
    <row r="932" spans="23:25" ht="15.75">
      <c r="W932" s="8"/>
      <c r="X932" s="8"/>
      <c r="Y932" s="8"/>
    </row>
    <row r="933" spans="23:25" ht="15.75">
      <c r="W933" s="8"/>
      <c r="X933" s="8"/>
      <c r="Y933" s="8"/>
    </row>
    <row r="934" spans="23:25" ht="15.75">
      <c r="W934" s="8"/>
      <c r="X934" s="8"/>
      <c r="Y934" s="8"/>
    </row>
    <row r="935" spans="23:25" ht="15.75">
      <c r="W935" s="8"/>
      <c r="X935" s="8"/>
      <c r="Y935" s="8"/>
    </row>
    <row r="936" spans="23:25" ht="15.75">
      <c r="W936" s="8"/>
      <c r="X936" s="8"/>
      <c r="Y936" s="8"/>
    </row>
    <row r="937" spans="23:25" ht="15.75">
      <c r="W937" s="8"/>
      <c r="X937" s="8"/>
      <c r="Y937" s="8"/>
    </row>
    <row r="938" spans="23:25" ht="15.75">
      <c r="W938" s="8"/>
      <c r="X938" s="8"/>
      <c r="Y938" s="8"/>
    </row>
    <row r="939" spans="23:25" ht="15.75">
      <c r="W939" s="8"/>
      <c r="X939" s="8"/>
      <c r="Y939" s="8"/>
    </row>
    <row r="940" spans="23:25" ht="15.75">
      <c r="W940" s="8"/>
      <c r="X940" s="8"/>
      <c r="Y940" s="8"/>
    </row>
    <row r="941" spans="23:25" ht="15.75">
      <c r="W941" s="8"/>
      <c r="X941" s="8"/>
      <c r="Y941" s="8"/>
    </row>
    <row r="942" spans="23:25" ht="15.75">
      <c r="W942" s="8"/>
      <c r="X942" s="8"/>
      <c r="Y942" s="8"/>
    </row>
    <row r="943" spans="23:25" ht="15.75">
      <c r="W943" s="8"/>
      <c r="X943" s="8"/>
      <c r="Y943" s="8"/>
    </row>
    <row r="944" spans="23:25" ht="15.75">
      <c r="W944" s="8"/>
      <c r="X944" s="8"/>
      <c r="Y944" s="8"/>
    </row>
    <row r="945" spans="23:25" ht="15.75">
      <c r="W945" s="8"/>
      <c r="X945" s="8"/>
      <c r="Y945" s="8"/>
    </row>
    <row r="946" spans="23:25" ht="15.75">
      <c r="W946" s="8"/>
      <c r="X946" s="8"/>
      <c r="Y946" s="8"/>
    </row>
    <row r="947" spans="23:25" ht="15.75">
      <c r="W947" s="8"/>
      <c r="X947" s="8"/>
      <c r="Y947" s="8"/>
    </row>
    <row r="948" spans="23:25" ht="15.75">
      <c r="W948" s="8"/>
      <c r="X948" s="8"/>
      <c r="Y948" s="8"/>
    </row>
    <row r="949" spans="23:25" ht="15.75">
      <c r="W949" s="8"/>
      <c r="X949" s="8"/>
      <c r="Y949" s="8"/>
    </row>
    <row r="950" spans="23:25" ht="15.75">
      <c r="W950" s="8"/>
      <c r="X950" s="8"/>
      <c r="Y950" s="8"/>
    </row>
    <row r="951" spans="23:25" ht="15.75">
      <c r="W951" s="8"/>
      <c r="X951" s="8"/>
      <c r="Y951" s="8"/>
    </row>
    <row r="952" spans="23:25" ht="15.75">
      <c r="W952" s="8"/>
      <c r="X952" s="8"/>
      <c r="Y952" s="8"/>
    </row>
    <row r="953" spans="23:25" ht="15.75">
      <c r="W953" s="8"/>
      <c r="X953" s="8"/>
      <c r="Y953" s="8"/>
    </row>
    <row r="954" spans="23:25" ht="15.75">
      <c r="W954" s="8"/>
      <c r="X954" s="8"/>
      <c r="Y954" s="8"/>
    </row>
    <row r="955" spans="23:25" ht="15.75">
      <c r="W955" s="8"/>
      <c r="X955" s="8"/>
      <c r="Y955" s="8"/>
    </row>
    <row r="956" spans="23:25" ht="15.75">
      <c r="W956" s="8"/>
      <c r="X956" s="8"/>
      <c r="Y956" s="8"/>
    </row>
    <row r="957" spans="23:25" ht="15.75">
      <c r="W957" s="8"/>
      <c r="X957" s="8"/>
      <c r="Y957" s="8"/>
    </row>
    <row r="958" spans="23:25" ht="15.75">
      <c r="W958" s="8"/>
      <c r="X958" s="8"/>
      <c r="Y958" s="8"/>
    </row>
    <row r="959" spans="23:25" ht="15.75">
      <c r="W959" s="8"/>
      <c r="X959" s="8"/>
      <c r="Y959" s="8"/>
    </row>
    <row r="960" spans="23:25" ht="15.75">
      <c r="W960" s="8"/>
      <c r="X960" s="8"/>
      <c r="Y960" s="8"/>
    </row>
    <row r="961" spans="23:25" ht="15.75">
      <c r="W961" s="8"/>
      <c r="X961" s="8"/>
      <c r="Y961" s="8"/>
    </row>
    <row r="962" spans="23:25" ht="15.75">
      <c r="W962" s="8"/>
      <c r="X962" s="8"/>
      <c r="Y962" s="8"/>
    </row>
    <row r="963" spans="23:25" ht="15.75">
      <c r="W963" s="8"/>
      <c r="X963" s="8"/>
      <c r="Y963" s="8"/>
    </row>
    <row r="964" spans="23:25" ht="15.75">
      <c r="W964" s="8"/>
      <c r="X964" s="8"/>
      <c r="Y964" s="8"/>
    </row>
    <row r="965" spans="23:25" ht="15.75">
      <c r="W965" s="8"/>
      <c r="X965" s="8"/>
      <c r="Y965" s="8"/>
    </row>
    <row r="966" spans="23:25" ht="15.75">
      <c r="W966" s="8"/>
      <c r="X966" s="8"/>
      <c r="Y966" s="8"/>
    </row>
    <row r="967" spans="23:25" ht="15.75">
      <c r="W967" s="8"/>
      <c r="X967" s="8"/>
      <c r="Y967" s="8"/>
    </row>
    <row r="968" spans="23:25" ht="15.75">
      <c r="W968" s="8"/>
      <c r="X968" s="8"/>
      <c r="Y968" s="8"/>
    </row>
    <row r="969" spans="23:25" ht="15.75">
      <c r="W969" s="8"/>
      <c r="X969" s="8"/>
      <c r="Y969" s="8"/>
    </row>
    <row r="970" spans="23:25" ht="15.75">
      <c r="W970" s="8"/>
      <c r="X970" s="8"/>
      <c r="Y970" s="8"/>
    </row>
    <row r="971" spans="23:25" ht="15.75">
      <c r="W971" s="8"/>
      <c r="X971" s="8"/>
      <c r="Y971" s="8"/>
    </row>
    <row r="972" spans="23:25" ht="15.75">
      <c r="W972" s="8"/>
      <c r="X972" s="8"/>
      <c r="Y972" s="8"/>
    </row>
    <row r="973" spans="23:25" ht="15.75">
      <c r="W973" s="8"/>
      <c r="X973" s="8"/>
      <c r="Y973" s="8"/>
    </row>
    <row r="974" spans="23:25" ht="15.75">
      <c r="W974" s="8"/>
      <c r="X974" s="8"/>
      <c r="Y974" s="8"/>
    </row>
    <row r="975" spans="23:25" ht="15.75">
      <c r="W975" s="8"/>
      <c r="X975" s="8"/>
      <c r="Y975" s="8"/>
    </row>
    <row r="976" spans="23:25" ht="15.75">
      <c r="W976" s="8"/>
      <c r="X976" s="8"/>
      <c r="Y976" s="8"/>
    </row>
    <row r="977" spans="23:25" ht="15.75">
      <c r="W977" s="8"/>
      <c r="X977" s="8"/>
      <c r="Y977" s="8"/>
    </row>
    <row r="978" spans="23:25" ht="15.75">
      <c r="W978" s="8"/>
      <c r="X978" s="8"/>
      <c r="Y978" s="8"/>
    </row>
    <row r="979" spans="23:25" ht="15.75">
      <c r="W979" s="8"/>
      <c r="X979" s="8"/>
      <c r="Y979" s="8"/>
    </row>
    <row r="980" spans="23:25" ht="15.75">
      <c r="W980" s="8"/>
      <c r="X980" s="8"/>
      <c r="Y980" s="8"/>
    </row>
    <row r="981" spans="23:25" ht="15.75">
      <c r="W981" s="8"/>
      <c r="X981" s="8"/>
      <c r="Y981" s="8"/>
    </row>
    <row r="982" spans="23:25" ht="15.75">
      <c r="W982" s="8"/>
      <c r="X982" s="8"/>
      <c r="Y982" s="8"/>
    </row>
    <row r="983" spans="23:25" ht="15.75">
      <c r="W983" s="8"/>
      <c r="X983" s="8"/>
      <c r="Y983" s="8"/>
    </row>
    <row r="984" spans="23:25" ht="15.75">
      <c r="W984" s="8"/>
      <c r="X984" s="8"/>
      <c r="Y984" s="8"/>
    </row>
    <row r="985" spans="23:25" ht="15.75">
      <c r="W985" s="8"/>
      <c r="X985" s="8"/>
      <c r="Y985" s="8"/>
    </row>
    <row r="986" spans="23:25" ht="15.75">
      <c r="W986" s="8"/>
      <c r="X986" s="8"/>
      <c r="Y986" s="8"/>
    </row>
    <row r="987" spans="23:25" ht="15.75">
      <c r="W987" s="8"/>
      <c r="X987" s="8"/>
      <c r="Y987" s="8"/>
    </row>
    <row r="988" spans="23:25" ht="15.75">
      <c r="W988" s="8"/>
      <c r="X988" s="8"/>
      <c r="Y988" s="8"/>
    </row>
    <row r="989" spans="23:25" ht="15.75">
      <c r="W989" s="8"/>
      <c r="X989" s="8"/>
      <c r="Y989" s="8"/>
    </row>
    <row r="990" spans="23:25" ht="15.75">
      <c r="W990" s="8"/>
      <c r="X990" s="8"/>
      <c r="Y990" s="8"/>
    </row>
    <row r="991" spans="23:25" ht="15.75">
      <c r="W991" s="8"/>
      <c r="X991" s="8"/>
      <c r="Y991" s="8"/>
    </row>
    <row r="992" spans="23:25" ht="15.75">
      <c r="W992" s="8"/>
      <c r="X992" s="8"/>
      <c r="Y992" s="8"/>
    </row>
    <row r="993" spans="23:25" ht="15.75">
      <c r="W993" s="8"/>
      <c r="X993" s="8"/>
      <c r="Y993" s="8"/>
    </row>
    <row r="994" spans="23:25" ht="15.75">
      <c r="W994" s="8"/>
      <c r="X994" s="8"/>
      <c r="Y994" s="8"/>
    </row>
    <row r="995" spans="23:25" ht="15.75">
      <c r="W995" s="8"/>
      <c r="X995" s="8"/>
      <c r="Y995" s="8"/>
    </row>
    <row r="996" spans="23:25" ht="15.75">
      <c r="W996" s="8"/>
      <c r="X996" s="8"/>
      <c r="Y996" s="8"/>
    </row>
    <row r="997" spans="23:25" ht="15.75">
      <c r="W997" s="8"/>
      <c r="X997" s="8"/>
      <c r="Y997" s="8"/>
    </row>
    <row r="998" spans="23:25" ht="15.75">
      <c r="W998" s="8"/>
      <c r="X998" s="8"/>
      <c r="Y998" s="8"/>
    </row>
    <row r="999" spans="23:25" ht="15.75">
      <c r="W999" s="8"/>
      <c r="X999" s="8"/>
      <c r="Y999" s="8"/>
    </row>
    <row r="1000" spans="23:25" ht="15.75">
      <c r="W1000" s="8"/>
      <c r="X1000" s="8"/>
      <c r="Y1000" s="8"/>
    </row>
    <row r="1001" spans="23:25" ht="15.75">
      <c r="W1001" s="8"/>
      <c r="X1001" s="8"/>
      <c r="Y1001" s="8"/>
    </row>
    <row r="1002" spans="23:25" ht="15.75">
      <c r="W1002" s="8"/>
      <c r="X1002" s="8"/>
      <c r="Y1002" s="8"/>
    </row>
    <row r="1003" spans="23:25" ht="15.75">
      <c r="W1003" s="8"/>
      <c r="X1003" s="8"/>
      <c r="Y1003" s="8"/>
    </row>
    <row r="1004" spans="23:25" ht="15.75">
      <c r="W1004" s="8"/>
      <c r="X1004" s="8"/>
      <c r="Y1004" s="8"/>
    </row>
    <row r="1005" spans="23:25" ht="15.75">
      <c r="W1005" s="8"/>
      <c r="X1005" s="8"/>
      <c r="Y1005" s="8"/>
    </row>
    <row r="1006" spans="23:25" ht="15.75">
      <c r="W1006" s="8"/>
      <c r="X1006" s="8"/>
      <c r="Y1006" s="8"/>
    </row>
    <row r="1007" spans="23:25" ht="15.75">
      <c r="W1007" s="8"/>
      <c r="X1007" s="8"/>
      <c r="Y1007" s="8"/>
    </row>
    <row r="1008" spans="23:25" ht="15.75">
      <c r="W1008" s="8"/>
      <c r="X1008" s="8"/>
      <c r="Y1008" s="8"/>
    </row>
    <row r="1009" spans="23:25" ht="15.75">
      <c r="W1009" s="8"/>
      <c r="X1009" s="8"/>
      <c r="Y1009" s="8"/>
    </row>
    <row r="1010" spans="23:25" ht="15.75">
      <c r="W1010" s="8"/>
      <c r="X1010" s="8"/>
      <c r="Y1010" s="8"/>
    </row>
    <row r="1011" spans="23:25" ht="15.75">
      <c r="W1011" s="8"/>
      <c r="X1011" s="8"/>
      <c r="Y1011" s="8"/>
    </row>
    <row r="1012" spans="23:25" ht="15.75">
      <c r="W1012" s="8"/>
      <c r="X1012" s="8"/>
      <c r="Y1012" s="8"/>
    </row>
    <row r="1013" spans="23:25" ht="15.75">
      <c r="W1013" s="8"/>
      <c r="X1013" s="8"/>
      <c r="Y1013" s="8"/>
    </row>
    <row r="1014" spans="23:25" ht="15.75">
      <c r="W1014" s="8"/>
      <c r="X1014" s="8"/>
      <c r="Y1014" s="8"/>
    </row>
    <row r="1015" spans="23:25" ht="15.75">
      <c r="W1015" s="8"/>
      <c r="X1015" s="8"/>
      <c r="Y1015" s="8"/>
    </row>
    <row r="1016" spans="23:25" ht="15.75">
      <c r="W1016" s="8"/>
      <c r="X1016" s="8"/>
      <c r="Y1016" s="8"/>
    </row>
    <row r="1017" spans="23:25" ht="15.75">
      <c r="W1017" s="8"/>
      <c r="X1017" s="8"/>
      <c r="Y1017" s="8"/>
    </row>
    <row r="1018" spans="23:25" ht="15.75">
      <c r="W1018" s="8"/>
      <c r="X1018" s="8"/>
      <c r="Y1018" s="8"/>
    </row>
    <row r="1019" spans="23:25" ht="15.75">
      <c r="W1019" s="8"/>
      <c r="X1019" s="8"/>
      <c r="Y1019" s="8"/>
    </row>
    <row r="1020" spans="23:25" ht="15.75">
      <c r="W1020" s="8"/>
      <c r="X1020" s="8"/>
      <c r="Y1020" s="8"/>
    </row>
    <row r="1021" spans="23:25" ht="15.75">
      <c r="W1021" s="8"/>
      <c r="X1021" s="8"/>
      <c r="Y1021" s="8"/>
    </row>
    <row r="1022" spans="23:25" ht="15.75">
      <c r="W1022" s="8"/>
      <c r="X1022" s="8"/>
      <c r="Y1022" s="8"/>
    </row>
    <row r="1023" spans="23:25" ht="15.75">
      <c r="W1023" s="8"/>
      <c r="X1023" s="8"/>
      <c r="Y1023" s="8"/>
    </row>
    <row r="1024" spans="23:25" ht="15.75">
      <c r="W1024" s="8"/>
      <c r="X1024" s="8"/>
      <c r="Y1024" s="8"/>
    </row>
    <row r="1025" spans="23:25" ht="15.75">
      <c r="W1025" s="8"/>
      <c r="X1025" s="8"/>
      <c r="Y1025" s="8"/>
    </row>
    <row r="1026" spans="23:25" ht="15.75">
      <c r="W1026" s="8"/>
      <c r="X1026" s="8"/>
      <c r="Y1026" s="8"/>
    </row>
    <row r="1027" spans="23:25" ht="15.75">
      <c r="W1027" s="8"/>
      <c r="X1027" s="8"/>
      <c r="Y1027" s="8"/>
    </row>
    <row r="1028" spans="23:25" ht="15.75">
      <c r="W1028" s="8"/>
      <c r="X1028" s="8"/>
      <c r="Y1028" s="8"/>
    </row>
    <row r="1029" spans="23:25" ht="15.75">
      <c r="W1029" s="8"/>
      <c r="X1029" s="8"/>
      <c r="Y1029" s="8"/>
    </row>
    <row r="1030" spans="23:25" ht="15.75">
      <c r="W1030" s="8"/>
      <c r="X1030" s="8"/>
      <c r="Y1030" s="8"/>
    </row>
    <row r="1031" spans="23:25" ht="15.75">
      <c r="W1031" s="8"/>
      <c r="X1031" s="8"/>
      <c r="Y1031" s="8"/>
    </row>
    <row r="1032" spans="23:25" ht="15.75">
      <c r="W1032" s="8"/>
      <c r="X1032" s="8"/>
      <c r="Y1032" s="8"/>
    </row>
    <row r="1033" spans="23:25" ht="15.75">
      <c r="W1033" s="8"/>
      <c r="X1033" s="8"/>
      <c r="Y1033" s="8"/>
    </row>
    <row r="1034" spans="23:25" ht="15.75">
      <c r="W1034" s="8"/>
      <c r="X1034" s="8"/>
      <c r="Y1034" s="8"/>
    </row>
    <row r="1035" spans="23:25" ht="15.75">
      <c r="W1035" s="8"/>
      <c r="X1035" s="8"/>
      <c r="Y1035" s="8"/>
    </row>
    <row r="1036" spans="23:25" ht="15.75">
      <c r="W1036" s="8"/>
      <c r="X1036" s="8"/>
      <c r="Y1036" s="8"/>
    </row>
    <row r="1037" spans="23:25" ht="15.75">
      <c r="W1037" s="8"/>
      <c r="X1037" s="8"/>
      <c r="Y1037" s="8"/>
    </row>
    <row r="1038" spans="23:25" ht="15.75">
      <c r="W1038" s="8"/>
      <c r="X1038" s="8"/>
      <c r="Y1038" s="8"/>
    </row>
    <row r="1039" spans="23:25" ht="15.75">
      <c r="W1039" s="8"/>
      <c r="X1039" s="8"/>
      <c r="Y1039" s="8"/>
    </row>
    <row r="1040" spans="23:25" ht="15.75">
      <c r="W1040" s="8"/>
      <c r="X1040" s="8"/>
      <c r="Y1040" s="8"/>
    </row>
    <row r="1041" spans="23:25" ht="15.75">
      <c r="W1041" s="8"/>
      <c r="X1041" s="8"/>
      <c r="Y1041" s="8"/>
    </row>
    <row r="1042" spans="23:25" ht="15.75">
      <c r="W1042" s="8"/>
      <c r="X1042" s="8"/>
      <c r="Y1042" s="8"/>
    </row>
    <row r="1043" spans="23:25" ht="15.75">
      <c r="W1043" s="8"/>
      <c r="X1043" s="8"/>
      <c r="Y1043" s="8"/>
    </row>
    <row r="1044" spans="23:25" ht="15.75">
      <c r="W1044" s="8"/>
      <c r="X1044" s="8"/>
      <c r="Y1044" s="8"/>
    </row>
    <row r="1045" spans="23:25" ht="15.75">
      <c r="W1045" s="8"/>
      <c r="X1045" s="8"/>
      <c r="Y1045" s="8"/>
    </row>
    <row r="1046" spans="23:25" ht="15.75">
      <c r="W1046" s="8"/>
      <c r="X1046" s="8"/>
      <c r="Y1046" s="8"/>
    </row>
    <row r="1047" spans="23:25" ht="15.75">
      <c r="W1047" s="8"/>
      <c r="X1047" s="8"/>
      <c r="Y1047" s="8"/>
    </row>
    <row r="1048" spans="23:25" ht="15.75">
      <c r="W1048" s="8"/>
      <c r="X1048" s="8"/>
      <c r="Y1048" s="8"/>
    </row>
    <row r="1049" spans="23:25" ht="15.75">
      <c r="W1049" s="8"/>
      <c r="X1049" s="8"/>
      <c r="Y1049" s="8"/>
    </row>
    <row r="1050" spans="23:25" ht="15.75">
      <c r="W1050" s="8"/>
      <c r="X1050" s="8"/>
      <c r="Y1050" s="8"/>
    </row>
    <row r="1051" spans="23:25" ht="15.75">
      <c r="W1051" s="8"/>
      <c r="X1051" s="8"/>
      <c r="Y1051" s="8"/>
    </row>
    <row r="1052" spans="23:25" ht="15.75">
      <c r="W1052" s="8"/>
      <c r="X1052" s="8"/>
      <c r="Y1052" s="8"/>
    </row>
    <row r="1053" spans="23:25" ht="15.75">
      <c r="W1053" s="8"/>
      <c r="X1053" s="8"/>
      <c r="Y1053" s="8"/>
    </row>
    <row r="1054" spans="23:25" ht="15.75">
      <c r="W1054" s="8"/>
      <c r="X1054" s="8"/>
      <c r="Y1054" s="8"/>
    </row>
    <row r="1055" spans="23:25" ht="15.75">
      <c r="W1055" s="8"/>
      <c r="X1055" s="8"/>
      <c r="Y1055" s="8"/>
    </row>
    <row r="1056" spans="23:25" ht="15.75">
      <c r="W1056" s="8"/>
      <c r="X1056" s="8"/>
      <c r="Y1056" s="8"/>
    </row>
    <row r="1057" spans="23:25" ht="15.75">
      <c r="W1057" s="8"/>
      <c r="X1057" s="8"/>
      <c r="Y1057" s="8"/>
    </row>
    <row r="1058" spans="23:25" ht="15.75">
      <c r="W1058" s="8"/>
      <c r="X1058" s="8"/>
      <c r="Y1058" s="8"/>
    </row>
    <row r="1059" spans="23:25" ht="15.75">
      <c r="W1059" s="8"/>
      <c r="X1059" s="8"/>
      <c r="Y1059" s="8"/>
    </row>
    <row r="1060" spans="23:25" ht="15.75">
      <c r="W1060" s="8"/>
      <c r="X1060" s="8"/>
      <c r="Y1060" s="8"/>
    </row>
    <row r="1061" spans="23:25" ht="15.75">
      <c r="W1061" s="8"/>
      <c r="X1061" s="8"/>
      <c r="Y1061" s="8"/>
    </row>
    <row r="1062" spans="23:25" ht="15.75">
      <c r="W1062" s="8"/>
      <c r="X1062" s="8"/>
      <c r="Y1062" s="8"/>
    </row>
    <row r="1063" spans="23:25" ht="15.75">
      <c r="W1063" s="8"/>
      <c r="X1063" s="8"/>
      <c r="Y1063" s="8"/>
    </row>
    <row r="1064" spans="23:25" ht="15.75">
      <c r="W1064" s="8"/>
      <c r="X1064" s="8"/>
      <c r="Y1064" s="8"/>
    </row>
    <row r="1065" spans="23:25" ht="15.75">
      <c r="W1065" s="8"/>
      <c r="X1065" s="8"/>
      <c r="Y1065" s="8"/>
    </row>
    <row r="1066" spans="23:25" ht="15.75">
      <c r="W1066" s="8"/>
      <c r="X1066" s="8"/>
      <c r="Y1066" s="8"/>
    </row>
    <row r="1067" spans="23:25" ht="15.75">
      <c r="W1067" s="8"/>
      <c r="X1067" s="8"/>
      <c r="Y1067" s="8"/>
    </row>
    <row r="1068" spans="23:25" ht="15.75">
      <c r="W1068" s="8"/>
      <c r="X1068" s="8"/>
      <c r="Y1068" s="8"/>
    </row>
    <row r="1069" spans="23:25" ht="15.75">
      <c r="W1069" s="8"/>
      <c r="X1069" s="8"/>
      <c r="Y1069" s="8"/>
    </row>
    <row r="1070" spans="23:25" ht="15.75">
      <c r="W1070" s="8"/>
      <c r="X1070" s="8"/>
      <c r="Y1070" s="8"/>
    </row>
    <row r="1071" spans="23:25" ht="15.75">
      <c r="W1071" s="8"/>
      <c r="X1071" s="8"/>
      <c r="Y1071" s="8"/>
    </row>
    <row r="1072" spans="23:25" ht="15.75">
      <c r="W1072" s="8"/>
      <c r="X1072" s="8"/>
      <c r="Y1072" s="8"/>
    </row>
    <row r="1073" spans="23:25" ht="15.75">
      <c r="W1073" s="8"/>
      <c r="X1073" s="8"/>
      <c r="Y1073" s="8"/>
    </row>
    <row r="1074" spans="23:25" ht="15.75">
      <c r="W1074" s="8"/>
      <c r="X1074" s="8"/>
      <c r="Y1074" s="8"/>
    </row>
    <row r="1075" spans="23:25" ht="15.75">
      <c r="W1075" s="8"/>
      <c r="X1075" s="8"/>
      <c r="Y1075" s="8"/>
    </row>
    <row r="1076" spans="23:25" ht="15.75">
      <c r="W1076" s="8"/>
      <c r="X1076" s="8"/>
      <c r="Y1076" s="8"/>
    </row>
    <row r="1077" spans="23:25" ht="15.75">
      <c r="W1077" s="8"/>
      <c r="X1077" s="8"/>
      <c r="Y1077" s="8"/>
    </row>
    <row r="1078" spans="23:25" ht="15.75">
      <c r="W1078" s="8"/>
      <c r="X1078" s="8"/>
      <c r="Y1078" s="8"/>
    </row>
    <row r="1079" spans="23:25" ht="15.75">
      <c r="W1079" s="8"/>
      <c r="X1079" s="8"/>
      <c r="Y1079" s="8"/>
    </row>
    <row r="1080" spans="23:25" ht="15.75">
      <c r="W1080" s="8"/>
      <c r="X1080" s="8"/>
      <c r="Y1080" s="8"/>
    </row>
    <row r="1081" spans="23:25" ht="15.75">
      <c r="W1081" s="8"/>
      <c r="X1081" s="8"/>
      <c r="Y1081" s="8"/>
    </row>
    <row r="1082" spans="23:25" ht="15.75">
      <c r="W1082" s="8"/>
      <c r="X1082" s="8"/>
      <c r="Y1082" s="8"/>
    </row>
    <row r="1083" spans="23:25" ht="15.75">
      <c r="W1083" s="8"/>
      <c r="X1083" s="8"/>
      <c r="Y1083" s="8"/>
    </row>
    <row r="1084" spans="23:25" ht="15.75">
      <c r="W1084" s="8"/>
      <c r="X1084" s="8"/>
      <c r="Y1084" s="8"/>
    </row>
    <row r="1085" spans="23:25" ht="15.75">
      <c r="W1085" s="8"/>
      <c r="X1085" s="8"/>
      <c r="Y1085" s="8"/>
    </row>
    <row r="1086" spans="23:25" ht="15.75">
      <c r="W1086" s="8"/>
      <c r="X1086" s="8"/>
      <c r="Y1086" s="8"/>
    </row>
    <row r="1087" spans="23:25" ht="15.75">
      <c r="W1087" s="8"/>
      <c r="X1087" s="8"/>
      <c r="Y1087" s="8"/>
    </row>
    <row r="1088" spans="23:25" ht="15.75">
      <c r="W1088" s="8"/>
      <c r="X1088" s="8"/>
      <c r="Y1088" s="8"/>
    </row>
    <row r="1089" spans="23:25" ht="15.75">
      <c r="W1089" s="8"/>
      <c r="X1089" s="8"/>
      <c r="Y1089" s="8"/>
    </row>
    <row r="1090" spans="23:25" ht="15.75">
      <c r="W1090" s="8"/>
      <c r="X1090" s="8"/>
      <c r="Y1090" s="8"/>
    </row>
    <row r="1091" spans="23:25" ht="15.75">
      <c r="W1091" s="8"/>
      <c r="X1091" s="8"/>
      <c r="Y1091" s="8"/>
    </row>
    <row r="1092" spans="23:25" ht="15.75">
      <c r="W1092" s="8"/>
      <c r="X1092" s="8"/>
      <c r="Y1092" s="8"/>
    </row>
    <row r="1093" spans="23:25" ht="15.75">
      <c r="W1093" s="8"/>
      <c r="X1093" s="8"/>
      <c r="Y1093" s="8"/>
    </row>
    <row r="1094" spans="23:25" ht="15.75">
      <c r="W1094" s="8"/>
      <c r="X1094" s="8"/>
      <c r="Y1094" s="8"/>
    </row>
    <row r="1095" spans="23:25" ht="15.75">
      <c r="W1095" s="8"/>
      <c r="X1095" s="8"/>
      <c r="Y1095" s="8"/>
    </row>
    <row r="1096" spans="23:25" ht="15.75">
      <c r="W1096" s="8"/>
      <c r="X1096" s="8"/>
      <c r="Y1096" s="8"/>
    </row>
    <row r="1097" spans="23:25" ht="15.75">
      <c r="W1097" s="8"/>
      <c r="X1097" s="8"/>
      <c r="Y1097" s="8"/>
    </row>
    <row r="1098" spans="23:25" ht="15.75">
      <c r="W1098" s="8"/>
      <c r="X1098" s="8"/>
      <c r="Y1098" s="8"/>
    </row>
    <row r="1099" spans="23:25" ht="15.75">
      <c r="W1099" s="8"/>
      <c r="X1099" s="8"/>
      <c r="Y1099" s="8"/>
    </row>
    <row r="1100" spans="23:25" ht="15.75">
      <c r="W1100" s="8"/>
      <c r="X1100" s="8"/>
      <c r="Y1100" s="8"/>
    </row>
    <row r="1101" spans="23:25" ht="15.75">
      <c r="W1101" s="8"/>
      <c r="X1101" s="8"/>
      <c r="Y1101" s="8"/>
    </row>
    <row r="1102" spans="23:25" ht="15.75">
      <c r="W1102" s="8"/>
      <c r="X1102" s="8"/>
      <c r="Y1102" s="8"/>
    </row>
    <row r="1103" spans="23:25" ht="15.75">
      <c r="W1103" s="8"/>
      <c r="X1103" s="8"/>
      <c r="Y1103" s="8"/>
    </row>
    <row r="1104" spans="23:25" ht="15.75">
      <c r="W1104" s="8"/>
      <c r="X1104" s="8"/>
      <c r="Y1104" s="8"/>
    </row>
    <row r="1105" spans="23:25" ht="15.75">
      <c r="W1105" s="8"/>
      <c r="X1105" s="8"/>
      <c r="Y1105" s="8"/>
    </row>
    <row r="1106" spans="23:25" ht="15.75">
      <c r="W1106" s="8"/>
      <c r="X1106" s="8"/>
      <c r="Y1106" s="8"/>
    </row>
    <row r="1107" spans="23:25" ht="15.75">
      <c r="W1107" s="8"/>
      <c r="X1107" s="8"/>
      <c r="Y1107" s="8"/>
    </row>
    <row r="1108" spans="23:25" ht="15.75">
      <c r="W1108" s="8"/>
      <c r="X1108" s="8"/>
      <c r="Y1108" s="8"/>
    </row>
    <row r="1109" spans="23:25" ht="15.75">
      <c r="W1109" s="8"/>
      <c r="X1109" s="8"/>
      <c r="Y1109" s="8"/>
    </row>
    <row r="1110" spans="23:25" ht="15.75">
      <c r="W1110" s="8"/>
      <c r="X1110" s="8"/>
      <c r="Y1110" s="8"/>
    </row>
    <row r="1111" spans="23:25" ht="15.75">
      <c r="W1111" s="8"/>
      <c r="X1111" s="8"/>
      <c r="Y1111" s="8"/>
    </row>
    <row r="1112" spans="23:25" ht="15.75">
      <c r="W1112" s="8"/>
      <c r="X1112" s="8"/>
      <c r="Y1112" s="8"/>
    </row>
    <row r="1113" spans="23:25" ht="15.75">
      <c r="W1113" s="8"/>
      <c r="X1113" s="8"/>
      <c r="Y1113" s="8"/>
    </row>
    <row r="1114" spans="23:25" ht="15.75">
      <c r="W1114" s="8"/>
      <c r="X1114" s="8"/>
      <c r="Y1114" s="8"/>
    </row>
    <row r="1115" spans="23:25" ht="15.75">
      <c r="W1115" s="8"/>
      <c r="X1115" s="8"/>
      <c r="Y1115" s="8"/>
    </row>
    <row r="1116" spans="23:25" ht="15.75">
      <c r="W1116" s="8"/>
      <c r="X1116" s="8"/>
      <c r="Y1116" s="8"/>
    </row>
    <row r="1117" spans="23:25" ht="15.75">
      <c r="W1117" s="8"/>
      <c r="X1117" s="8"/>
      <c r="Y1117" s="8"/>
    </row>
    <row r="1118" spans="23:25" ht="15.75">
      <c r="W1118" s="8"/>
      <c r="X1118" s="8"/>
      <c r="Y1118" s="8"/>
    </row>
    <row r="1119" spans="23:25" ht="15.75">
      <c r="W1119" s="8"/>
      <c r="X1119" s="8"/>
      <c r="Y1119" s="8"/>
    </row>
    <row r="1120" spans="23:25" ht="15.75">
      <c r="W1120" s="8"/>
      <c r="X1120" s="8"/>
      <c r="Y1120" s="8"/>
    </row>
    <row r="1121" spans="23:25" ht="15.75">
      <c r="W1121" s="8"/>
      <c r="X1121" s="8"/>
      <c r="Y1121" s="8"/>
    </row>
    <row r="1122" spans="23:25" ht="15.75">
      <c r="W1122" s="8"/>
      <c r="X1122" s="8"/>
      <c r="Y1122" s="8"/>
    </row>
    <row r="1123" spans="23:25" ht="15.75">
      <c r="W1123" s="8"/>
      <c r="X1123" s="8"/>
      <c r="Y1123" s="8"/>
    </row>
    <row r="1124" spans="23:25" ht="15.75">
      <c r="W1124" s="8"/>
      <c r="X1124" s="8"/>
      <c r="Y1124" s="8"/>
    </row>
    <row r="1125" spans="23:25" ht="15.75">
      <c r="W1125" s="8"/>
      <c r="X1125" s="8"/>
      <c r="Y1125" s="8"/>
    </row>
    <row r="1126" spans="23:25" ht="15.75">
      <c r="W1126" s="8"/>
      <c r="X1126" s="8"/>
      <c r="Y1126" s="8"/>
    </row>
    <row r="1127" spans="23:25" ht="15.75">
      <c r="W1127" s="8"/>
      <c r="X1127" s="8"/>
      <c r="Y1127" s="8"/>
    </row>
    <row r="1128" spans="23:25" ht="15.75">
      <c r="W1128" s="8"/>
      <c r="X1128" s="8"/>
      <c r="Y1128" s="8"/>
    </row>
    <row r="1129" spans="23:25" ht="15.75">
      <c r="W1129" s="8"/>
      <c r="X1129" s="8"/>
      <c r="Y1129" s="8"/>
    </row>
    <row r="1130" spans="23:25" ht="15.75">
      <c r="W1130" s="8"/>
      <c r="X1130" s="8"/>
      <c r="Y1130" s="8"/>
    </row>
    <row r="1131" spans="23:25" ht="15.75">
      <c r="W1131" s="8"/>
      <c r="X1131" s="8"/>
      <c r="Y1131" s="8"/>
    </row>
    <row r="1132" spans="23:25" ht="15.75">
      <c r="W1132" s="8"/>
      <c r="X1132" s="8"/>
      <c r="Y1132" s="8"/>
    </row>
    <row r="1133" spans="23:25" ht="15.75">
      <c r="W1133" s="8"/>
      <c r="X1133" s="8"/>
      <c r="Y1133" s="8"/>
    </row>
    <row r="1134" spans="23:25" ht="15.75">
      <c r="W1134" s="8"/>
      <c r="X1134" s="8"/>
      <c r="Y1134" s="8"/>
    </row>
    <row r="1135" spans="23:25" ht="15.75">
      <c r="W1135" s="8"/>
      <c r="X1135" s="8"/>
      <c r="Y1135" s="8"/>
    </row>
    <row r="1136" spans="23:25" ht="15.75">
      <c r="W1136" s="8"/>
      <c r="X1136" s="8"/>
      <c r="Y1136" s="8"/>
    </row>
    <row r="1137" spans="23:25" ht="15.75">
      <c r="W1137" s="8"/>
      <c r="X1137" s="8"/>
      <c r="Y1137" s="8"/>
    </row>
    <row r="1138" spans="23:25" ht="15.75">
      <c r="W1138" s="8"/>
      <c r="X1138" s="8"/>
      <c r="Y1138" s="8"/>
    </row>
    <row r="1139" spans="23:25" ht="15.75">
      <c r="W1139" s="8"/>
      <c r="X1139" s="8"/>
      <c r="Y1139" s="8"/>
    </row>
    <row r="1140" spans="23:25" ht="15.75">
      <c r="W1140" s="8"/>
      <c r="X1140" s="8"/>
      <c r="Y1140" s="8"/>
    </row>
    <row r="1141" spans="23:25" ht="15.75">
      <c r="W1141" s="8"/>
      <c r="X1141" s="8"/>
      <c r="Y1141" s="8"/>
    </row>
    <row r="1142" spans="23:25" ht="15.75">
      <c r="W1142" s="8"/>
      <c r="X1142" s="8"/>
      <c r="Y1142" s="8"/>
    </row>
    <row r="1143" spans="23:25" ht="15.75">
      <c r="W1143" s="8"/>
      <c r="X1143" s="8"/>
      <c r="Y1143" s="8"/>
    </row>
    <row r="1144" spans="23:25" ht="15.75">
      <c r="W1144" s="8"/>
      <c r="X1144" s="8"/>
      <c r="Y1144" s="8"/>
    </row>
    <row r="1145" spans="23:25" ht="15.75">
      <c r="W1145" s="8"/>
      <c r="X1145" s="8"/>
      <c r="Y1145" s="8"/>
    </row>
    <row r="1146" spans="23:25" ht="15.75">
      <c r="W1146" s="8"/>
      <c r="X1146" s="8"/>
      <c r="Y1146" s="8"/>
    </row>
    <row r="1147" spans="23:25" ht="15.75">
      <c r="W1147" s="8"/>
      <c r="X1147" s="8"/>
      <c r="Y1147" s="8"/>
    </row>
    <row r="1148" spans="23:25" ht="15.75">
      <c r="W1148" s="8"/>
      <c r="X1148" s="8"/>
      <c r="Y1148" s="8"/>
    </row>
    <row r="1149" spans="23:25" ht="15.75">
      <c r="W1149" s="8"/>
      <c r="X1149" s="8"/>
      <c r="Y1149" s="8"/>
    </row>
    <row r="1150" spans="23:25" ht="15.75">
      <c r="W1150" s="8"/>
      <c r="X1150" s="8"/>
      <c r="Y1150" s="8"/>
    </row>
    <row r="1151" spans="23:25" ht="15.75">
      <c r="W1151" s="8"/>
      <c r="X1151" s="8"/>
      <c r="Y1151" s="8"/>
    </row>
    <row r="1152" spans="23:25" ht="15.75">
      <c r="W1152" s="8"/>
      <c r="X1152" s="8"/>
      <c r="Y1152" s="8"/>
    </row>
    <row r="1153" spans="23:25" ht="15.75">
      <c r="W1153" s="8"/>
      <c r="X1153" s="8"/>
      <c r="Y1153" s="8"/>
    </row>
    <row r="1154" spans="23:25" ht="15.75">
      <c r="W1154" s="8"/>
      <c r="X1154" s="8"/>
      <c r="Y1154" s="8"/>
    </row>
    <row r="1155" spans="23:25" ht="15.75">
      <c r="W1155" s="8"/>
      <c r="X1155" s="8"/>
      <c r="Y1155" s="8"/>
    </row>
    <row r="1156" spans="23:25" ht="15.75">
      <c r="W1156" s="8"/>
      <c r="X1156" s="8"/>
      <c r="Y1156" s="8"/>
    </row>
    <row r="1157" spans="23:25" ht="15.75">
      <c r="W1157" s="8"/>
      <c r="X1157" s="8"/>
      <c r="Y1157" s="8"/>
    </row>
    <row r="1158" spans="23:25" ht="15.75">
      <c r="W1158" s="8"/>
      <c r="X1158" s="8"/>
      <c r="Y1158" s="8"/>
    </row>
    <row r="1159" spans="23:25" ht="15.75">
      <c r="W1159" s="8"/>
      <c r="X1159" s="8"/>
      <c r="Y1159" s="8"/>
    </row>
    <row r="1160" spans="23:25" ht="15.75">
      <c r="W1160" s="8"/>
      <c r="X1160" s="8"/>
      <c r="Y1160" s="8"/>
    </row>
    <row r="1161" spans="23:25" ht="15.75">
      <c r="W1161" s="8"/>
      <c r="X1161" s="8"/>
      <c r="Y1161" s="8"/>
    </row>
    <row r="1162" spans="23:25" ht="15.75">
      <c r="W1162" s="8"/>
      <c r="X1162" s="8"/>
      <c r="Y1162" s="8"/>
    </row>
    <row r="1163" spans="23:25" ht="15.75">
      <c r="W1163" s="8"/>
      <c r="X1163" s="8"/>
      <c r="Y1163" s="8"/>
    </row>
    <row r="1164" spans="23:25" ht="15.75">
      <c r="W1164" s="8"/>
      <c r="X1164" s="8"/>
      <c r="Y1164" s="8"/>
    </row>
    <row r="1165" spans="23:25" ht="15.75">
      <c r="W1165" s="8"/>
      <c r="X1165" s="8"/>
      <c r="Y1165" s="8"/>
    </row>
    <row r="1166" spans="23:25" ht="15.75">
      <c r="W1166" s="8"/>
      <c r="X1166" s="8"/>
      <c r="Y1166" s="8"/>
    </row>
    <row r="1167" spans="23:25" ht="15.75">
      <c r="W1167" s="8"/>
      <c r="X1167" s="8"/>
      <c r="Y1167" s="8"/>
    </row>
    <row r="1168" spans="23:25" ht="15.75">
      <c r="W1168" s="8"/>
      <c r="X1168" s="8"/>
      <c r="Y1168" s="8"/>
    </row>
    <row r="1169" spans="23:25" ht="15.75">
      <c r="W1169" s="8"/>
      <c r="X1169" s="8"/>
      <c r="Y1169" s="8"/>
    </row>
    <row r="1170" spans="23:25" ht="15.75">
      <c r="W1170" s="8"/>
      <c r="X1170" s="8"/>
      <c r="Y1170" s="8"/>
    </row>
    <row r="1171" spans="23:25" ht="15.75">
      <c r="W1171" s="8"/>
      <c r="X1171" s="8"/>
      <c r="Y1171" s="8"/>
    </row>
    <row r="1172" spans="23:25" ht="15.75">
      <c r="W1172" s="8"/>
      <c r="X1172" s="8"/>
      <c r="Y1172" s="8"/>
    </row>
    <row r="1173" spans="23:25" ht="15.75">
      <c r="W1173" s="8"/>
      <c r="X1173" s="8"/>
      <c r="Y1173" s="8"/>
    </row>
    <row r="1174" spans="23:25" ht="15.75">
      <c r="W1174" s="8"/>
      <c r="X1174" s="8"/>
      <c r="Y1174" s="8"/>
    </row>
    <row r="1175" spans="23:25" ht="15.75">
      <c r="W1175" s="8"/>
      <c r="X1175" s="8"/>
      <c r="Y1175" s="8"/>
    </row>
    <row r="1176" spans="23:25" ht="15.75">
      <c r="W1176" s="8"/>
      <c r="X1176" s="8"/>
      <c r="Y1176" s="8"/>
    </row>
    <row r="1177" spans="23:25" ht="15.75">
      <c r="W1177" s="8"/>
      <c r="X1177" s="8"/>
      <c r="Y1177" s="8"/>
    </row>
    <row r="1178" spans="23:25" ht="15.75">
      <c r="W1178" s="8"/>
      <c r="X1178" s="8"/>
      <c r="Y1178" s="8"/>
    </row>
    <row r="1179" spans="23:25" ht="15.75">
      <c r="W1179" s="8"/>
      <c r="X1179" s="8"/>
      <c r="Y1179" s="8"/>
    </row>
    <row r="1180" spans="23:25" ht="15.75">
      <c r="W1180" s="8"/>
      <c r="X1180" s="8"/>
      <c r="Y1180" s="8"/>
    </row>
    <row r="1181" spans="23:25" ht="15.75">
      <c r="W1181" s="8"/>
      <c r="X1181" s="8"/>
      <c r="Y1181" s="8"/>
    </row>
    <row r="1182" spans="23:25" ht="15.75">
      <c r="W1182" s="8"/>
      <c r="X1182" s="8"/>
      <c r="Y1182" s="8"/>
    </row>
    <row r="1183" spans="23:25" ht="15.75">
      <c r="W1183" s="8"/>
      <c r="X1183" s="8"/>
      <c r="Y1183" s="8"/>
    </row>
    <row r="1184" spans="23:25" ht="15.75">
      <c r="W1184" s="8"/>
      <c r="X1184" s="8"/>
      <c r="Y1184" s="8"/>
    </row>
    <row r="1185" spans="23:25" ht="15.75">
      <c r="W1185" s="8"/>
      <c r="X1185" s="8"/>
      <c r="Y1185" s="8"/>
    </row>
    <row r="1186" spans="23:25" ht="15.75">
      <c r="W1186" s="8"/>
      <c r="X1186" s="8"/>
      <c r="Y1186" s="8"/>
    </row>
    <row r="1187" spans="23:25" ht="15.75">
      <c r="W1187" s="8"/>
      <c r="X1187" s="8"/>
      <c r="Y1187" s="8"/>
    </row>
    <row r="1188" spans="23:25" ht="15.75">
      <c r="W1188" s="8"/>
      <c r="X1188" s="8"/>
      <c r="Y1188" s="8"/>
    </row>
    <row r="1189" spans="23:25" ht="15.75">
      <c r="W1189" s="8"/>
      <c r="X1189" s="8"/>
      <c r="Y1189" s="8"/>
    </row>
    <row r="1190" spans="23:25" ht="15.75">
      <c r="W1190" s="8"/>
      <c r="X1190" s="8"/>
      <c r="Y1190" s="8"/>
    </row>
    <row r="1191" spans="23:25" ht="15.75">
      <c r="W1191" s="8"/>
      <c r="X1191" s="8"/>
      <c r="Y1191" s="8"/>
    </row>
    <row r="1192" spans="23:25" ht="15.75">
      <c r="W1192" s="8"/>
      <c r="X1192" s="8"/>
      <c r="Y1192" s="8"/>
    </row>
    <row r="1193" spans="23:25" ht="15.75">
      <c r="W1193" s="8"/>
      <c r="X1193" s="8"/>
      <c r="Y1193" s="8"/>
    </row>
    <row r="1194" spans="23:25" ht="15.75">
      <c r="W1194" s="8"/>
      <c r="X1194" s="8"/>
      <c r="Y1194" s="8"/>
    </row>
    <row r="1195" spans="23:25" ht="15.75">
      <c r="W1195" s="8"/>
      <c r="X1195" s="8"/>
      <c r="Y1195" s="8"/>
    </row>
    <row r="1196" spans="23:25" ht="15.75">
      <c r="W1196" s="8"/>
      <c r="X1196" s="8"/>
      <c r="Y1196" s="8"/>
    </row>
    <row r="1197" spans="23:25" ht="15.75">
      <c r="W1197" s="8"/>
      <c r="X1197" s="8"/>
      <c r="Y1197" s="8"/>
    </row>
    <row r="1198" spans="23:25" ht="15.75">
      <c r="W1198" s="8"/>
      <c r="X1198" s="8"/>
      <c r="Y1198" s="8"/>
    </row>
    <row r="1199" spans="23:25" ht="15.75">
      <c r="W1199" s="8"/>
      <c r="X1199" s="8"/>
      <c r="Y1199" s="8"/>
    </row>
    <row r="1200" spans="23:25" ht="15.75">
      <c r="W1200" s="8"/>
      <c r="X1200" s="8"/>
      <c r="Y1200" s="8"/>
    </row>
    <row r="1201" spans="23:25" ht="15.75">
      <c r="W1201" s="8"/>
      <c r="X1201" s="8"/>
      <c r="Y1201" s="8"/>
    </row>
    <row r="1202" spans="23:25" ht="15.75">
      <c r="W1202" s="8"/>
      <c r="X1202" s="8"/>
      <c r="Y1202" s="8"/>
    </row>
    <row r="1203" spans="23:25" ht="15.75">
      <c r="W1203" s="8"/>
      <c r="X1203" s="8"/>
      <c r="Y1203" s="8"/>
    </row>
    <row r="1204" spans="23:25" ht="15.75">
      <c r="W1204" s="8"/>
      <c r="X1204" s="8"/>
      <c r="Y1204" s="8"/>
    </row>
    <row r="1205" spans="23:25" ht="15.75">
      <c r="W1205" s="8"/>
      <c r="X1205" s="8"/>
      <c r="Y1205" s="8"/>
    </row>
    <row r="1206" spans="23:25" ht="15.75">
      <c r="W1206" s="8"/>
      <c r="X1206" s="8"/>
      <c r="Y1206" s="8"/>
    </row>
    <row r="1207" spans="23:25" ht="15.75">
      <c r="W1207" s="8"/>
      <c r="X1207" s="8"/>
      <c r="Y1207" s="8"/>
    </row>
    <row r="1208" spans="23:25" ht="15.75">
      <c r="W1208" s="8"/>
      <c r="X1208" s="8"/>
      <c r="Y1208" s="8"/>
    </row>
    <row r="1209" spans="23:25" ht="15.75">
      <c r="W1209" s="8"/>
      <c r="X1209" s="8"/>
      <c r="Y1209" s="8"/>
    </row>
    <row r="1210" spans="23:25" ht="15.75">
      <c r="W1210" s="8"/>
      <c r="X1210" s="8"/>
      <c r="Y1210" s="8"/>
    </row>
    <row r="1211" spans="23:25" ht="15.75">
      <c r="W1211" s="8"/>
      <c r="X1211" s="8"/>
      <c r="Y1211" s="8"/>
    </row>
    <row r="1212" spans="23:25" ht="15.75">
      <c r="W1212" s="8"/>
      <c r="X1212" s="8"/>
      <c r="Y1212" s="8"/>
    </row>
    <row r="1213" spans="23:25" ht="15.75">
      <c r="W1213" s="8"/>
      <c r="X1213" s="8"/>
      <c r="Y1213" s="8"/>
    </row>
    <row r="1214" spans="23:25" ht="15.75">
      <c r="W1214" s="8"/>
      <c r="X1214" s="8"/>
      <c r="Y1214" s="8"/>
    </row>
    <row r="1215" spans="23:25" ht="15.75">
      <c r="W1215" s="8"/>
      <c r="X1215" s="8"/>
      <c r="Y1215" s="8"/>
    </row>
    <row r="1216" spans="23:25" ht="15.75">
      <c r="W1216" s="8"/>
      <c r="X1216" s="8"/>
      <c r="Y1216" s="8"/>
    </row>
    <row r="1217" spans="23:25" ht="15.75">
      <c r="W1217" s="8"/>
      <c r="X1217" s="8"/>
      <c r="Y1217" s="8"/>
    </row>
    <row r="1218" spans="23:25" ht="15.75">
      <c r="W1218" s="8"/>
      <c r="X1218" s="8"/>
      <c r="Y1218" s="8"/>
    </row>
    <row r="1219" spans="23:25" ht="15.75">
      <c r="W1219" s="8"/>
      <c r="X1219" s="8"/>
      <c r="Y1219" s="8"/>
    </row>
    <row r="1220" spans="23:25" ht="15.75">
      <c r="W1220" s="8"/>
      <c r="X1220" s="8"/>
      <c r="Y1220" s="8"/>
    </row>
    <row r="1221" spans="23:25" ht="15.75">
      <c r="W1221" s="8"/>
      <c r="X1221" s="8"/>
      <c r="Y1221" s="8"/>
    </row>
    <row r="1222" spans="23:25" ht="15.75">
      <c r="W1222" s="8"/>
      <c r="X1222" s="8"/>
      <c r="Y1222" s="8"/>
    </row>
    <row r="1223" spans="23:25" ht="15.75">
      <c r="W1223" s="8"/>
      <c r="X1223" s="8"/>
      <c r="Y1223" s="8"/>
    </row>
    <row r="1224" spans="23:25" ht="15.75">
      <c r="W1224" s="8"/>
      <c r="X1224" s="8"/>
      <c r="Y1224" s="8"/>
    </row>
    <row r="1225" spans="23:25" ht="15.75">
      <c r="W1225" s="8"/>
      <c r="X1225" s="8"/>
      <c r="Y1225" s="8"/>
    </row>
    <row r="1226" spans="23:25" ht="15.75">
      <c r="W1226" s="8"/>
      <c r="X1226" s="8"/>
      <c r="Y1226" s="8"/>
    </row>
    <row r="1227" spans="23:25" ht="15.75">
      <c r="W1227" s="8"/>
      <c r="X1227" s="8"/>
      <c r="Y1227" s="8"/>
    </row>
    <row r="1228" spans="23:25" ht="15.75">
      <c r="W1228" s="8"/>
      <c r="X1228" s="8"/>
      <c r="Y1228" s="8"/>
    </row>
    <row r="1229" spans="23:25" ht="15.75">
      <c r="W1229" s="8"/>
      <c r="X1229" s="8"/>
      <c r="Y1229" s="8"/>
    </row>
    <row r="1230" spans="23:25" ht="15.75">
      <c r="W1230" s="8"/>
      <c r="X1230" s="8"/>
      <c r="Y1230" s="8"/>
    </row>
    <row r="1231" spans="23:25" ht="15.75">
      <c r="W1231" s="8"/>
      <c r="X1231" s="8"/>
      <c r="Y1231" s="8"/>
    </row>
    <row r="1232" spans="23:25" ht="15.75">
      <c r="W1232" s="8"/>
      <c r="X1232" s="8"/>
      <c r="Y1232" s="8"/>
    </row>
    <row r="1233" spans="23:25" ht="15.75">
      <c r="W1233" s="8"/>
      <c r="X1233" s="8"/>
      <c r="Y1233" s="8"/>
    </row>
    <row r="1234" spans="23:25" ht="15.75">
      <c r="W1234" s="8"/>
      <c r="X1234" s="8"/>
      <c r="Y1234" s="8"/>
    </row>
    <row r="1235" spans="23:25" ht="15.75">
      <c r="W1235" s="8"/>
      <c r="X1235" s="8"/>
      <c r="Y1235" s="8"/>
    </row>
    <row r="1236" spans="23:25" ht="15.75">
      <c r="W1236" s="8"/>
      <c r="X1236" s="8"/>
      <c r="Y1236" s="8"/>
    </row>
    <row r="1237" spans="23:25" ht="15.75">
      <c r="W1237" s="8"/>
      <c r="X1237" s="8"/>
      <c r="Y1237" s="8"/>
    </row>
    <row r="1238" spans="23:25" ht="15.75">
      <c r="W1238" s="8"/>
      <c r="X1238" s="8"/>
      <c r="Y1238" s="8"/>
    </row>
    <row r="1239" spans="23:25" ht="15.75">
      <c r="W1239" s="8"/>
      <c r="X1239" s="8"/>
      <c r="Y1239" s="8"/>
    </row>
    <row r="1240" spans="23:25" ht="15.75">
      <c r="W1240" s="8"/>
      <c r="X1240" s="8"/>
      <c r="Y1240" s="8"/>
    </row>
    <row r="1241" spans="23:25" ht="15.75">
      <c r="W1241" s="8"/>
      <c r="X1241" s="8"/>
      <c r="Y1241" s="8"/>
    </row>
    <row r="1242" spans="23:25" ht="15.75">
      <c r="W1242" s="8"/>
      <c r="X1242" s="8"/>
      <c r="Y1242" s="8"/>
    </row>
    <row r="1243" spans="23:25" ht="15.75">
      <c r="W1243" s="8"/>
      <c r="X1243" s="8"/>
      <c r="Y1243" s="8"/>
    </row>
    <row r="1244" spans="23:25" ht="15.75">
      <c r="W1244" s="8"/>
      <c r="X1244" s="8"/>
      <c r="Y1244" s="8"/>
    </row>
    <row r="1245" spans="23:25" ht="15.75">
      <c r="W1245" s="8"/>
      <c r="X1245" s="8"/>
      <c r="Y1245" s="8"/>
    </row>
    <row r="1246" spans="23:25" ht="15.75">
      <c r="W1246" s="8"/>
      <c r="X1246" s="8"/>
      <c r="Y1246" s="8"/>
    </row>
    <row r="1247" spans="23:25" ht="15.75">
      <c r="W1247" s="8"/>
      <c r="X1247" s="8"/>
      <c r="Y1247" s="8"/>
    </row>
    <row r="1248" spans="23:25" ht="15.75">
      <c r="W1248" s="8"/>
      <c r="X1248" s="8"/>
      <c r="Y1248" s="8"/>
    </row>
    <row r="1249" spans="23:25" ht="15.75">
      <c r="W1249" s="8"/>
      <c r="X1249" s="8"/>
      <c r="Y1249" s="8"/>
    </row>
    <row r="1250" spans="23:25" ht="15.75">
      <c r="W1250" s="8"/>
      <c r="X1250" s="8"/>
      <c r="Y1250" s="8"/>
    </row>
    <row r="1251" spans="23:25" ht="15.75">
      <c r="W1251" s="8"/>
      <c r="X1251" s="8"/>
      <c r="Y1251" s="8"/>
    </row>
    <row r="1252" spans="23:25" ht="15.75">
      <c r="W1252" s="8"/>
      <c r="X1252" s="8"/>
      <c r="Y1252" s="8"/>
    </row>
    <row r="1253" spans="23:25" ht="15.75">
      <c r="W1253" s="8"/>
      <c r="X1253" s="8"/>
      <c r="Y1253" s="8"/>
    </row>
    <row r="1254" spans="23:25" ht="15.75">
      <c r="W1254" s="8"/>
      <c r="X1254" s="8"/>
      <c r="Y1254" s="8"/>
    </row>
    <row r="1255" spans="23:25" ht="15.75">
      <c r="W1255" s="8"/>
      <c r="X1255" s="8"/>
      <c r="Y1255" s="8"/>
    </row>
    <row r="1256" spans="23:25" ht="15.75">
      <c r="W1256" s="8"/>
      <c r="X1256" s="8"/>
      <c r="Y1256" s="8"/>
    </row>
    <row r="1257" spans="23:25" ht="15.75">
      <c r="W1257" s="8"/>
      <c r="X1257" s="8"/>
      <c r="Y1257" s="8"/>
    </row>
    <row r="1258" spans="23:25" ht="15.75">
      <c r="W1258" s="8"/>
      <c r="X1258" s="8"/>
      <c r="Y1258" s="8"/>
    </row>
    <row r="1259" spans="23:25" ht="15.75">
      <c r="W1259" s="8"/>
      <c r="X1259" s="8"/>
      <c r="Y1259" s="8"/>
    </row>
    <row r="1260" spans="23:25" ht="15.75">
      <c r="W1260" s="8"/>
      <c r="X1260" s="8"/>
      <c r="Y1260" s="8"/>
    </row>
    <row r="1261" spans="23:25" ht="15.75">
      <c r="W1261" s="8"/>
      <c r="X1261" s="8"/>
      <c r="Y1261" s="8"/>
    </row>
    <row r="1262" spans="23:25" ht="15.75">
      <c r="W1262" s="8"/>
      <c r="X1262" s="8"/>
      <c r="Y1262" s="8"/>
    </row>
    <row r="1263" spans="23:25" ht="15.75">
      <c r="W1263" s="8"/>
      <c r="X1263" s="8"/>
      <c r="Y1263" s="8"/>
    </row>
    <row r="1264" spans="23:25" ht="15.75">
      <c r="W1264" s="8"/>
      <c r="X1264" s="8"/>
      <c r="Y1264" s="8"/>
    </row>
    <row r="1265" spans="23:25" ht="15.75">
      <c r="W1265" s="8"/>
      <c r="X1265" s="8"/>
      <c r="Y1265" s="8"/>
    </row>
    <row r="1266" spans="23:25" ht="15.75">
      <c r="W1266" s="8"/>
      <c r="X1266" s="8"/>
      <c r="Y1266" s="8"/>
    </row>
    <row r="1267" spans="23:25" ht="15.75">
      <c r="W1267" s="8"/>
      <c r="X1267" s="8"/>
      <c r="Y1267" s="8"/>
    </row>
    <row r="1268" spans="23:25" ht="15.75">
      <c r="W1268" s="8"/>
      <c r="X1268" s="8"/>
      <c r="Y1268" s="8"/>
    </row>
    <row r="1269" spans="23:25" ht="15.75">
      <c r="W1269" s="8"/>
      <c r="X1269" s="8"/>
      <c r="Y1269" s="8"/>
    </row>
    <row r="1270" spans="23:25" ht="15.75">
      <c r="W1270" s="8"/>
      <c r="X1270" s="8"/>
      <c r="Y1270" s="8"/>
    </row>
    <row r="1271" spans="23:25" ht="15.75">
      <c r="W1271" s="8"/>
      <c r="X1271" s="8"/>
      <c r="Y1271" s="8"/>
    </row>
    <row r="1272" spans="23:25" ht="15.75">
      <c r="W1272" s="8"/>
      <c r="X1272" s="8"/>
      <c r="Y1272" s="8"/>
    </row>
    <row r="1273" spans="23:25" ht="15.75">
      <c r="W1273" s="8"/>
      <c r="X1273" s="8"/>
      <c r="Y1273" s="8"/>
    </row>
    <row r="1274" spans="23:25" ht="15.75">
      <c r="W1274" s="8"/>
      <c r="X1274" s="8"/>
      <c r="Y1274" s="8"/>
    </row>
    <row r="1275" spans="23:25" ht="15.75">
      <c r="W1275" s="8"/>
      <c r="X1275" s="8"/>
      <c r="Y1275" s="8"/>
    </row>
    <row r="1276" spans="23:25" ht="15.75">
      <c r="W1276" s="8"/>
      <c r="X1276" s="8"/>
      <c r="Y1276" s="8"/>
    </row>
    <row r="1277" spans="23:25" ht="15.75">
      <c r="W1277" s="8"/>
      <c r="X1277" s="8"/>
      <c r="Y1277" s="8"/>
    </row>
    <row r="1278" spans="23:25" ht="15.75">
      <c r="W1278" s="8"/>
      <c r="X1278" s="8"/>
      <c r="Y1278" s="8"/>
    </row>
    <row r="1279" spans="23:25" ht="15.75">
      <c r="W1279" s="8"/>
      <c r="X1279" s="8"/>
      <c r="Y1279" s="8"/>
    </row>
    <row r="1280" spans="23:25" ht="15.75">
      <c r="W1280" s="8"/>
      <c r="X1280" s="8"/>
      <c r="Y1280" s="8"/>
    </row>
    <row r="1281" spans="23:25" ht="15.75">
      <c r="W1281" s="8"/>
      <c r="X1281" s="8"/>
      <c r="Y1281" s="8"/>
    </row>
    <row r="1282" spans="23:25" ht="15.75">
      <c r="W1282" s="8"/>
      <c r="X1282" s="8"/>
      <c r="Y1282" s="8"/>
    </row>
    <row r="1283" spans="23:25" ht="15.75">
      <c r="W1283" s="8"/>
      <c r="X1283" s="8"/>
      <c r="Y1283" s="8"/>
    </row>
    <row r="1284" spans="23:25" ht="15.75">
      <c r="W1284" s="8"/>
      <c r="X1284" s="8"/>
      <c r="Y1284" s="8"/>
    </row>
    <row r="1285" spans="23:25" ht="15.75">
      <c r="W1285" s="8"/>
      <c r="X1285" s="8"/>
      <c r="Y1285" s="8"/>
    </row>
    <row r="1286" spans="23:25" ht="15.75">
      <c r="W1286" s="8"/>
      <c r="X1286" s="8"/>
      <c r="Y1286" s="8"/>
    </row>
    <row r="1287" spans="23:25" ht="15.75">
      <c r="W1287" s="8"/>
      <c r="X1287" s="8"/>
      <c r="Y1287" s="8"/>
    </row>
    <row r="1288" spans="23:25" ht="15.75">
      <c r="W1288" s="8"/>
      <c r="X1288" s="8"/>
      <c r="Y1288" s="8"/>
    </row>
    <row r="1289" spans="23:25" ht="15.75">
      <c r="W1289" s="8"/>
      <c r="X1289" s="8"/>
      <c r="Y1289" s="8"/>
    </row>
    <row r="1290" spans="23:25" ht="15.75">
      <c r="W1290" s="8"/>
      <c r="X1290" s="8"/>
      <c r="Y1290" s="8"/>
    </row>
    <row r="1291" spans="23:25" ht="15.75">
      <c r="W1291" s="8"/>
      <c r="X1291" s="8"/>
      <c r="Y1291" s="8"/>
    </row>
    <row r="1292" spans="23:25" ht="15.75">
      <c r="W1292" s="8"/>
      <c r="X1292" s="8"/>
      <c r="Y1292" s="8"/>
    </row>
    <row r="1293" spans="23:25" ht="15.75">
      <c r="W1293" s="8"/>
      <c r="X1293" s="8"/>
      <c r="Y1293" s="8"/>
    </row>
    <row r="1294" spans="23:25" ht="15.75">
      <c r="W1294" s="8"/>
      <c r="X1294" s="8"/>
      <c r="Y1294" s="8"/>
    </row>
    <row r="1295" spans="23:25" ht="15.75">
      <c r="W1295" s="8"/>
      <c r="X1295" s="8"/>
      <c r="Y1295" s="8"/>
    </row>
    <row r="1296" spans="23:25" ht="15.75">
      <c r="W1296" s="8"/>
      <c r="X1296" s="8"/>
      <c r="Y1296" s="8"/>
    </row>
    <row r="1297" spans="23:25" ht="15.75">
      <c r="W1297" s="8"/>
      <c r="X1297" s="8"/>
      <c r="Y1297" s="8"/>
    </row>
    <row r="1298" spans="23:25" ht="15.75">
      <c r="W1298" s="8"/>
      <c r="X1298" s="8"/>
      <c r="Y1298" s="8"/>
    </row>
    <row r="1299" spans="23:25" ht="15.75">
      <c r="W1299" s="8"/>
      <c r="X1299" s="8"/>
      <c r="Y1299" s="8"/>
    </row>
    <row r="1300" spans="23:25" ht="15.75">
      <c r="W1300" s="8"/>
      <c r="X1300" s="8"/>
      <c r="Y1300" s="8"/>
    </row>
    <row r="1301" spans="23:25" ht="15.75">
      <c r="W1301" s="8"/>
      <c r="X1301" s="8"/>
      <c r="Y1301" s="8"/>
    </row>
    <row r="1302" spans="23:25" ht="15.75">
      <c r="W1302" s="8"/>
      <c r="X1302" s="8"/>
      <c r="Y1302" s="8"/>
    </row>
    <row r="1303" spans="23:25" ht="15.75">
      <c r="W1303" s="8"/>
      <c r="X1303" s="8"/>
      <c r="Y1303" s="8"/>
    </row>
    <row r="1304" spans="23:25" ht="15.75">
      <c r="W1304" s="8"/>
      <c r="X1304" s="8"/>
      <c r="Y1304" s="8"/>
    </row>
    <row r="1305" spans="23:25" ht="15.75">
      <c r="W1305" s="8"/>
      <c r="X1305" s="8"/>
      <c r="Y1305" s="8"/>
    </row>
    <row r="1306" spans="23:25" ht="15.75">
      <c r="W1306" s="8"/>
      <c r="X1306" s="8"/>
      <c r="Y1306" s="8"/>
    </row>
    <row r="1307" spans="23:25" ht="15.75">
      <c r="W1307" s="8"/>
      <c r="X1307" s="8"/>
      <c r="Y1307" s="8"/>
    </row>
    <row r="1308" spans="23:25" ht="15.75">
      <c r="W1308" s="8"/>
      <c r="X1308" s="8"/>
      <c r="Y1308" s="8"/>
    </row>
    <row r="1309" spans="23:25" ht="15.75">
      <c r="W1309" s="8"/>
      <c r="X1309" s="8"/>
      <c r="Y1309" s="8"/>
    </row>
    <row r="1310" spans="23:25" ht="15.75">
      <c r="W1310" s="8"/>
      <c r="X1310" s="8"/>
      <c r="Y1310" s="8"/>
    </row>
    <row r="1311" spans="23:25" ht="15.75">
      <c r="W1311" s="8"/>
      <c r="X1311" s="8"/>
      <c r="Y1311" s="8"/>
    </row>
    <row r="1312" spans="23:25" ht="15.75">
      <c r="W1312" s="8"/>
      <c r="X1312" s="8"/>
      <c r="Y1312" s="8"/>
    </row>
    <row r="1313" spans="23:25" ht="15.75">
      <c r="W1313" s="8"/>
      <c r="X1313" s="8"/>
      <c r="Y1313" s="8"/>
    </row>
    <row r="1314" spans="23:25" ht="15.75">
      <c r="W1314" s="8"/>
      <c r="X1314" s="8"/>
      <c r="Y1314" s="8"/>
    </row>
    <row r="1315" spans="23:25" ht="15.75">
      <c r="W1315" s="8"/>
      <c r="X1315" s="8"/>
      <c r="Y1315" s="8"/>
    </row>
    <row r="1316" spans="23:25" ht="15.75">
      <c r="W1316" s="8"/>
      <c r="X1316" s="8"/>
      <c r="Y1316" s="8"/>
    </row>
    <row r="1317" spans="23:25" ht="15.75">
      <c r="W1317" s="8"/>
      <c r="X1317" s="8"/>
      <c r="Y1317" s="8"/>
    </row>
    <row r="1318" spans="23:25" ht="15.75">
      <c r="W1318" s="8"/>
      <c r="X1318" s="8"/>
      <c r="Y1318" s="8"/>
    </row>
    <row r="1319" spans="23:25" ht="15.75">
      <c r="W1319" s="8"/>
      <c r="X1319" s="8"/>
      <c r="Y1319" s="8"/>
    </row>
    <row r="1320" spans="23:25" ht="15.75">
      <c r="W1320" s="8"/>
      <c r="X1320" s="8"/>
      <c r="Y1320" s="8"/>
    </row>
    <row r="1321" spans="23:25" ht="15.75">
      <c r="W1321" s="8"/>
      <c r="X1321" s="8"/>
      <c r="Y1321" s="8"/>
    </row>
    <row r="1322" spans="23:25" ht="15.75">
      <c r="W1322" s="8"/>
      <c r="X1322" s="8"/>
      <c r="Y1322" s="8"/>
    </row>
    <row r="1323" spans="23:25" ht="15.75">
      <c r="W1323" s="8"/>
      <c r="X1323" s="8"/>
      <c r="Y1323" s="8"/>
    </row>
    <row r="1324" spans="23:25" ht="15.75">
      <c r="W1324" s="8"/>
      <c r="X1324" s="8"/>
      <c r="Y1324" s="8"/>
    </row>
    <row r="1325" spans="23:25" ht="15.75">
      <c r="W1325" s="8"/>
      <c r="X1325" s="8"/>
      <c r="Y1325" s="8"/>
    </row>
    <row r="1326" spans="23:25" ht="15.75">
      <c r="W1326" s="8"/>
      <c r="X1326" s="8"/>
      <c r="Y1326" s="8"/>
    </row>
    <row r="1327" spans="23:25" ht="15.75">
      <c r="W1327" s="8"/>
      <c r="X1327" s="8"/>
      <c r="Y1327" s="8"/>
    </row>
    <row r="1328" spans="23:25" ht="15.75">
      <c r="W1328" s="8"/>
      <c r="X1328" s="8"/>
      <c r="Y1328" s="8"/>
    </row>
    <row r="1329" spans="23:25" ht="15.75">
      <c r="W1329" s="8"/>
      <c r="X1329" s="8"/>
      <c r="Y1329" s="8"/>
    </row>
    <row r="1330" spans="23:25" ht="15.75">
      <c r="W1330" s="8"/>
      <c r="X1330" s="8"/>
      <c r="Y1330" s="8"/>
    </row>
    <row r="1331" spans="23:25" ht="15.75">
      <c r="W1331" s="8"/>
      <c r="X1331" s="8"/>
      <c r="Y1331" s="8"/>
    </row>
    <row r="1332" spans="23:25" ht="15.75">
      <c r="W1332" s="8"/>
      <c r="X1332" s="8"/>
      <c r="Y1332" s="8"/>
    </row>
    <row r="1333" spans="23:25" ht="15.75">
      <c r="W1333" s="8"/>
      <c r="X1333" s="8"/>
      <c r="Y1333" s="8"/>
    </row>
    <row r="1334" spans="23:25" ht="15.75">
      <c r="W1334" s="8"/>
      <c r="X1334" s="8"/>
      <c r="Y1334" s="8"/>
    </row>
    <row r="1335" spans="23:25" ht="15.75">
      <c r="W1335" s="8"/>
      <c r="X1335" s="8"/>
      <c r="Y1335" s="8"/>
    </row>
    <row r="1336" spans="23:25" ht="15.75">
      <c r="W1336" s="8"/>
      <c r="X1336" s="8"/>
      <c r="Y1336" s="8"/>
    </row>
    <row r="1337" spans="23:25" ht="15.75">
      <c r="W1337" s="8"/>
      <c r="X1337" s="8"/>
      <c r="Y1337" s="8"/>
    </row>
    <row r="1338" spans="23:25" ht="15.75">
      <c r="W1338" s="8"/>
      <c r="X1338" s="8"/>
      <c r="Y1338" s="8"/>
    </row>
    <row r="1339" spans="23:25" ht="15.75">
      <c r="W1339" s="8"/>
      <c r="X1339" s="8"/>
      <c r="Y1339" s="8"/>
    </row>
    <row r="1340" spans="23:25" ht="15.75">
      <c r="W1340" s="8"/>
      <c r="X1340" s="8"/>
      <c r="Y1340" s="8"/>
    </row>
    <row r="1341" spans="23:25" ht="15.75">
      <c r="W1341" s="8"/>
      <c r="X1341" s="8"/>
      <c r="Y1341" s="8"/>
    </row>
    <row r="1342" spans="23:25" ht="15.75">
      <c r="W1342" s="8"/>
      <c r="X1342" s="8"/>
      <c r="Y1342" s="8"/>
    </row>
    <row r="1343" spans="23:25" ht="15.75">
      <c r="W1343" s="8"/>
      <c r="X1343" s="8"/>
      <c r="Y1343" s="8"/>
    </row>
    <row r="1344" spans="23:25" ht="15.75">
      <c r="W1344" s="8"/>
      <c r="X1344" s="8"/>
      <c r="Y1344" s="8"/>
    </row>
    <row r="1345" spans="23:25" ht="15.75">
      <c r="W1345" s="8"/>
      <c r="X1345" s="8"/>
      <c r="Y1345" s="8"/>
    </row>
    <row r="1346" spans="23:25" ht="15.75">
      <c r="W1346" s="8"/>
      <c r="X1346" s="8"/>
      <c r="Y1346" s="8"/>
    </row>
    <row r="1347" spans="23:25" ht="15.75">
      <c r="W1347" s="8"/>
      <c r="X1347" s="8"/>
      <c r="Y1347" s="8"/>
    </row>
    <row r="1348" spans="23:25" ht="15.75">
      <c r="W1348" s="8"/>
      <c r="X1348" s="8"/>
      <c r="Y1348" s="8"/>
    </row>
    <row r="1349" spans="23:25" ht="15.75">
      <c r="W1349" s="8"/>
      <c r="X1349" s="8"/>
      <c r="Y1349" s="8"/>
    </row>
    <row r="1350" spans="23:25" ht="15.75">
      <c r="W1350" s="8"/>
      <c r="X1350" s="8"/>
      <c r="Y1350" s="8"/>
    </row>
    <row r="1351" spans="23:25" ht="15.75">
      <c r="W1351" s="8"/>
      <c r="X1351" s="8"/>
      <c r="Y1351" s="8"/>
    </row>
    <row r="1352" spans="23:25" ht="15.75">
      <c r="W1352" s="8"/>
      <c r="X1352" s="8"/>
      <c r="Y1352" s="8"/>
    </row>
    <row r="1353" spans="23:25" ht="15.75">
      <c r="W1353" s="8"/>
      <c r="X1353" s="8"/>
      <c r="Y1353" s="8"/>
    </row>
    <row r="1354" spans="23:25" ht="15.75">
      <c r="W1354" s="8"/>
      <c r="X1354" s="8"/>
      <c r="Y1354" s="8"/>
    </row>
    <row r="1355" spans="23:25" ht="15.75">
      <c r="W1355" s="8"/>
      <c r="X1355" s="8"/>
      <c r="Y1355" s="8"/>
    </row>
    <row r="1356" spans="23:25" ht="15.75">
      <c r="W1356" s="8"/>
      <c r="X1356" s="8"/>
      <c r="Y1356" s="8"/>
    </row>
    <row r="1357" spans="23:25" ht="15.75">
      <c r="W1357" s="8"/>
      <c r="X1357" s="8"/>
      <c r="Y1357" s="8"/>
    </row>
    <row r="1358" spans="23:25" ht="15.75">
      <c r="W1358" s="8"/>
      <c r="X1358" s="8"/>
      <c r="Y1358" s="8"/>
    </row>
    <row r="1359" spans="23:25" ht="15.75">
      <c r="W1359" s="8"/>
      <c r="X1359" s="8"/>
      <c r="Y1359" s="8"/>
    </row>
    <row r="1360" spans="23:25" ht="15.75">
      <c r="W1360" s="8"/>
      <c r="X1360" s="8"/>
      <c r="Y1360" s="8"/>
    </row>
    <row r="1361" spans="23:25" ht="15.75">
      <c r="W1361" s="8"/>
      <c r="X1361" s="8"/>
      <c r="Y1361" s="8"/>
    </row>
    <row r="1362" spans="23:25" ht="15.75">
      <c r="W1362" s="8"/>
      <c r="X1362" s="8"/>
      <c r="Y1362" s="8"/>
    </row>
    <row r="1363" spans="23:25" ht="15.75">
      <c r="W1363" s="8"/>
      <c r="X1363" s="8"/>
      <c r="Y1363" s="8"/>
    </row>
    <row r="1364" spans="23:25" ht="15.75">
      <c r="W1364" s="8"/>
      <c r="X1364" s="8"/>
      <c r="Y1364" s="8"/>
    </row>
    <row r="1365" spans="23:25" ht="15.75">
      <c r="W1365" s="8"/>
      <c r="X1365" s="8"/>
      <c r="Y1365" s="8"/>
    </row>
    <row r="1366" spans="23:25" ht="15.75">
      <c r="W1366" s="8"/>
      <c r="X1366" s="8"/>
      <c r="Y1366" s="8"/>
    </row>
    <row r="1367" spans="23:25" ht="15.75">
      <c r="W1367" s="8"/>
      <c r="X1367" s="8"/>
      <c r="Y1367" s="8"/>
    </row>
    <row r="1368" spans="23:25" ht="15.75">
      <c r="W1368" s="8"/>
      <c r="X1368" s="8"/>
      <c r="Y1368" s="8"/>
    </row>
    <row r="1369" spans="23:25" ht="15.75">
      <c r="W1369" s="8"/>
      <c r="X1369" s="8"/>
      <c r="Y1369" s="8"/>
    </row>
    <row r="1370" spans="23:25" ht="15.75">
      <c r="W1370" s="8"/>
      <c r="X1370" s="8"/>
      <c r="Y1370" s="8"/>
    </row>
    <row r="1371" spans="23:25" ht="15.75">
      <c r="W1371" s="8"/>
      <c r="X1371" s="8"/>
      <c r="Y1371" s="8"/>
    </row>
    <row r="1372" spans="23:25" ht="15.75">
      <c r="W1372" s="8"/>
      <c r="X1372" s="8"/>
      <c r="Y1372" s="8"/>
    </row>
    <row r="1373" spans="23:25" ht="15.75">
      <c r="W1373" s="8"/>
      <c r="X1373" s="8"/>
      <c r="Y1373" s="8"/>
    </row>
    <row r="1374" spans="23:25" ht="15.75">
      <c r="W1374" s="8"/>
      <c r="X1374" s="8"/>
      <c r="Y1374" s="8"/>
    </row>
  </sheetData>
  <sheetProtection selectLockedCells="1" selectUnlockedCells="1"/>
  <mergeCells count="64">
    <mergeCell ref="A20:B20"/>
    <mergeCell ref="A21:B21"/>
    <mergeCell ref="A10:Y10"/>
    <mergeCell ref="A9:Y9"/>
    <mergeCell ref="A23:Y23"/>
    <mergeCell ref="N168:Y168"/>
    <mergeCell ref="N167:P167"/>
    <mergeCell ref="Q167:S167"/>
    <mergeCell ref="W167:Y167"/>
    <mergeCell ref="A92:B92"/>
    <mergeCell ref="K4:K7"/>
    <mergeCell ref="A57:B57"/>
    <mergeCell ref="C4:C7"/>
    <mergeCell ref="D4:D7"/>
    <mergeCell ref="H3:H7"/>
    <mergeCell ref="A95:Y95"/>
    <mergeCell ref="N4:P4"/>
    <mergeCell ref="Q4:S4"/>
    <mergeCell ref="G2:G7"/>
    <mergeCell ref="J4:J7"/>
    <mergeCell ref="H2:M2"/>
    <mergeCell ref="I3:L3"/>
    <mergeCell ref="L4:L7"/>
    <mergeCell ref="A59:B59"/>
    <mergeCell ref="C2:F3"/>
    <mergeCell ref="E4:F5"/>
    <mergeCell ref="E6:E7"/>
    <mergeCell ref="F6:F7"/>
    <mergeCell ref="B2:B7"/>
    <mergeCell ref="A2:A7"/>
    <mergeCell ref="A93:B93"/>
    <mergeCell ref="A153:B153"/>
    <mergeCell ref="A94:Y94"/>
    <mergeCell ref="A22:B22"/>
    <mergeCell ref="A60:V60"/>
    <mergeCell ref="A58:B58"/>
    <mergeCell ref="B165:M165"/>
    <mergeCell ref="A157:B157"/>
    <mergeCell ref="A158:Y158"/>
    <mergeCell ref="A101:Y101"/>
    <mergeCell ref="A151:B151"/>
    <mergeCell ref="A152:B152"/>
    <mergeCell ref="A123:Y123"/>
    <mergeCell ref="A137:Y137"/>
    <mergeCell ref="T166:U166"/>
    <mergeCell ref="A160:B160"/>
    <mergeCell ref="W166:X166"/>
    <mergeCell ref="B164:M164"/>
    <mergeCell ref="A159:B159"/>
    <mergeCell ref="Q166:S166"/>
    <mergeCell ref="B163:M163"/>
    <mergeCell ref="N166:P166"/>
    <mergeCell ref="B162:M162"/>
    <mergeCell ref="A161:B161"/>
    <mergeCell ref="T4:V4"/>
    <mergeCell ref="M3:M7"/>
    <mergeCell ref="B166:M166"/>
    <mergeCell ref="A154:Y154"/>
    <mergeCell ref="A1:Y1"/>
    <mergeCell ref="N2:Y3"/>
    <mergeCell ref="W4:Y4"/>
    <mergeCell ref="N6:Y6"/>
    <mergeCell ref="I4:I7"/>
    <mergeCell ref="A91:B91"/>
  </mergeCells>
  <printOptions horizontalCentered="1"/>
  <pageMargins left="0.1968503937007874" right="0.1968503937007874" top="0.5511811023622047" bottom="0.1968503937007874" header="0.5118110236220472" footer="0.5118110236220472"/>
  <pageSetup fitToHeight="0" fitToWidth="1" horizontalDpi="600" verticalDpi="600" orientation="landscape" paperSize="9" scale="68" r:id="rId1"/>
  <rowBreaks count="2" manualBreakCount="2">
    <brk id="37" max="24" man="1"/>
    <brk id="10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Witcher</dc:creator>
  <cp:keywords/>
  <dc:description/>
  <cp:lastModifiedBy>Алена Латышева</cp:lastModifiedBy>
  <cp:lastPrinted>2016-06-02T07:51:08Z</cp:lastPrinted>
  <dcterms:created xsi:type="dcterms:W3CDTF">2012-03-28T15:43:23Z</dcterms:created>
  <dcterms:modified xsi:type="dcterms:W3CDTF">2016-07-07T06:07:31Z</dcterms:modified>
  <cp:category/>
  <cp:version/>
  <cp:contentType/>
  <cp:contentStatus/>
</cp:coreProperties>
</file>